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SV18-08-R2 - Zřízení nové..." sheetId="2" r:id="rId2"/>
    <sheet name="Pokyny pro vyplnění" sheetId="3" r:id="rId3"/>
  </sheets>
  <definedNames>
    <definedName name="_xlnm.Print_Area" localSheetId="0">'Rekapitulace stavby'!$D$4:$AO$33,'Rekapitulace stavby'!$C$39:$AQ$53</definedName>
    <definedName name="_xlnm.Print_Titles" localSheetId="0">'Rekapitulace stavby'!$49:$49</definedName>
    <definedName name="_xlnm._FilterDatabase" localSheetId="1" hidden="1">'SV18-08-R2 - Zřízení nové...'!$C$109:$K$2451</definedName>
    <definedName name="_xlnm.Print_Area" localSheetId="1">'SV18-08-R2 - Zřízení nové...'!$C$4:$J$34,'SV18-08-R2 - Zřízení nové...'!$C$40:$J$93,'SV18-08-R2 - Zřízení nové...'!$C$99:$K$2451</definedName>
    <definedName name="_xlnm.Print_Titles" localSheetId="1">'SV18-08-R2 - Zřízení nové...'!$109:$109</definedName>
    <definedName name="_xlnm.Print_Area" localSheetId="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2"/>
  <c r="AX52"/>
  <c i="2" r="BI2451"/>
  <c r="BH2451"/>
  <c r="BG2451"/>
  <c r="BF2451"/>
  <c r="T2451"/>
  <c r="T2450"/>
  <c r="R2451"/>
  <c r="R2450"/>
  <c r="P2451"/>
  <c r="P2450"/>
  <c r="BK2451"/>
  <c r="BK2450"/>
  <c r="J2450"/>
  <c r="J2451"/>
  <c r="BE2451"/>
  <c r="J92"/>
  <c r="BI2449"/>
  <c r="BH2449"/>
  <c r="BG2449"/>
  <c r="BF2449"/>
  <c r="T2449"/>
  <c r="T2448"/>
  <c r="R2449"/>
  <c r="R2448"/>
  <c r="P2449"/>
  <c r="P2448"/>
  <c r="BK2449"/>
  <c r="BK2448"/>
  <c r="J2448"/>
  <c r="J2449"/>
  <c r="BE2449"/>
  <c r="J91"/>
  <c r="BI2447"/>
  <c r="BH2447"/>
  <c r="BG2447"/>
  <c r="BF2447"/>
  <c r="T2447"/>
  <c r="T2446"/>
  <c r="T2445"/>
  <c r="R2447"/>
  <c r="R2446"/>
  <c r="R2445"/>
  <c r="P2447"/>
  <c r="P2446"/>
  <c r="P2445"/>
  <c r="BK2447"/>
  <c r="BK2446"/>
  <c r="J2446"/>
  <c r="BK2445"/>
  <c r="J2445"/>
  <c r="J2447"/>
  <c r="BE2447"/>
  <c r="J90"/>
  <c r="J89"/>
  <c r="BI2444"/>
  <c r="BH2444"/>
  <c r="BG2444"/>
  <c r="BF2444"/>
  <c r="T2444"/>
  <c r="T2443"/>
  <c r="T2442"/>
  <c r="R2444"/>
  <c r="R2443"/>
  <c r="R2442"/>
  <c r="P2444"/>
  <c r="P2443"/>
  <c r="P2442"/>
  <c r="BK2444"/>
  <c r="BK2443"/>
  <c r="J2443"/>
  <c r="BK2442"/>
  <c r="J2442"/>
  <c r="J2444"/>
  <c r="BE2444"/>
  <c r="J88"/>
  <c r="J87"/>
  <c r="BI2420"/>
  <c r="BH2420"/>
  <c r="BG2420"/>
  <c r="BF2420"/>
  <c r="T2420"/>
  <c r="R2420"/>
  <c r="P2420"/>
  <c r="BK2420"/>
  <c r="J2420"/>
  <c r="BE2420"/>
  <c r="BI2388"/>
  <c r="BH2388"/>
  <c r="BG2388"/>
  <c r="BF2388"/>
  <c r="T2388"/>
  <c r="R2388"/>
  <c r="P2388"/>
  <c r="BK2388"/>
  <c r="J2388"/>
  <c r="BE2388"/>
  <c r="BI2370"/>
  <c r="BH2370"/>
  <c r="BG2370"/>
  <c r="BF2370"/>
  <c r="T2370"/>
  <c r="R2370"/>
  <c r="P2370"/>
  <c r="BK2370"/>
  <c r="J2370"/>
  <c r="BE2370"/>
  <c r="BI2351"/>
  <c r="BH2351"/>
  <c r="BG2351"/>
  <c r="BF2351"/>
  <c r="T2351"/>
  <c r="T2350"/>
  <c r="R2351"/>
  <c r="R2350"/>
  <c r="P2351"/>
  <c r="P2350"/>
  <c r="BK2351"/>
  <c r="BK2350"/>
  <c r="J2350"/>
  <c r="J2351"/>
  <c r="BE2351"/>
  <c r="J86"/>
  <c r="BI2339"/>
  <c r="BH2339"/>
  <c r="BG2339"/>
  <c r="BF2339"/>
  <c r="T2339"/>
  <c r="R2339"/>
  <c r="P2339"/>
  <c r="BK2339"/>
  <c r="J2339"/>
  <c r="BE2339"/>
  <c r="BI2328"/>
  <c r="BH2328"/>
  <c r="BG2328"/>
  <c r="BF2328"/>
  <c r="T2328"/>
  <c r="R2328"/>
  <c r="P2328"/>
  <c r="BK2328"/>
  <c r="J2328"/>
  <c r="BE2328"/>
  <c r="BI2317"/>
  <c r="BH2317"/>
  <c r="BG2317"/>
  <c r="BF2317"/>
  <c r="T2317"/>
  <c r="R2317"/>
  <c r="P2317"/>
  <c r="BK2317"/>
  <c r="J2317"/>
  <c r="BE2317"/>
  <c r="BI2306"/>
  <c r="BH2306"/>
  <c r="BG2306"/>
  <c r="BF2306"/>
  <c r="T2306"/>
  <c r="R2306"/>
  <c r="P2306"/>
  <c r="BK2306"/>
  <c r="J2306"/>
  <c r="BE2306"/>
  <c r="BI2295"/>
  <c r="BH2295"/>
  <c r="BG2295"/>
  <c r="BF2295"/>
  <c r="T2295"/>
  <c r="R2295"/>
  <c r="P2295"/>
  <c r="BK2295"/>
  <c r="J2295"/>
  <c r="BE2295"/>
  <c r="BI2280"/>
  <c r="BH2280"/>
  <c r="BG2280"/>
  <c r="BF2280"/>
  <c r="T2280"/>
  <c r="R2280"/>
  <c r="P2280"/>
  <c r="BK2280"/>
  <c r="J2280"/>
  <c r="BE2280"/>
  <c r="BI2265"/>
  <c r="BH2265"/>
  <c r="BG2265"/>
  <c r="BF2265"/>
  <c r="T2265"/>
  <c r="R2265"/>
  <c r="P2265"/>
  <c r="BK2265"/>
  <c r="J2265"/>
  <c r="BE2265"/>
  <c r="BI2248"/>
  <c r="BH2248"/>
  <c r="BG2248"/>
  <c r="BF2248"/>
  <c r="T2248"/>
  <c r="T2247"/>
  <c r="R2248"/>
  <c r="R2247"/>
  <c r="P2248"/>
  <c r="P2247"/>
  <c r="BK2248"/>
  <c r="BK2247"/>
  <c r="J2247"/>
  <c r="J2248"/>
  <c r="BE2248"/>
  <c r="J85"/>
  <c r="BI2245"/>
  <c r="BH2245"/>
  <c r="BG2245"/>
  <c r="BF2245"/>
  <c r="T2245"/>
  <c r="R2245"/>
  <c r="P2245"/>
  <c r="BK2245"/>
  <c r="J2245"/>
  <c r="BE2245"/>
  <c r="BI2243"/>
  <c r="BH2243"/>
  <c r="BG2243"/>
  <c r="BF2243"/>
  <c r="T2243"/>
  <c r="R2243"/>
  <c r="P2243"/>
  <c r="BK2243"/>
  <c r="J2243"/>
  <c r="BE2243"/>
  <c r="BI2229"/>
  <c r="BH2229"/>
  <c r="BG2229"/>
  <c r="BF2229"/>
  <c r="T2229"/>
  <c r="R2229"/>
  <c r="P2229"/>
  <c r="BK2229"/>
  <c r="J2229"/>
  <c r="BE2229"/>
  <c r="BI2216"/>
  <c r="BH2216"/>
  <c r="BG2216"/>
  <c r="BF2216"/>
  <c r="T2216"/>
  <c r="R2216"/>
  <c r="P2216"/>
  <c r="BK2216"/>
  <c r="J2216"/>
  <c r="BE2216"/>
  <c r="BI2210"/>
  <c r="BH2210"/>
  <c r="BG2210"/>
  <c r="BF2210"/>
  <c r="T2210"/>
  <c r="R2210"/>
  <c r="P2210"/>
  <c r="BK2210"/>
  <c r="J2210"/>
  <c r="BE2210"/>
  <c r="BI2209"/>
  <c r="BH2209"/>
  <c r="BG2209"/>
  <c r="BF2209"/>
  <c r="T2209"/>
  <c r="R2209"/>
  <c r="P2209"/>
  <c r="BK2209"/>
  <c r="J2209"/>
  <c r="BE2209"/>
  <c r="BI2205"/>
  <c r="BH2205"/>
  <c r="BG2205"/>
  <c r="BF2205"/>
  <c r="T2205"/>
  <c r="R2205"/>
  <c r="P2205"/>
  <c r="BK2205"/>
  <c r="J2205"/>
  <c r="BE2205"/>
  <c r="BI2196"/>
  <c r="BH2196"/>
  <c r="BG2196"/>
  <c r="BF2196"/>
  <c r="T2196"/>
  <c r="R2196"/>
  <c r="P2196"/>
  <c r="BK2196"/>
  <c r="J2196"/>
  <c r="BE2196"/>
  <c r="BI2195"/>
  <c r="BH2195"/>
  <c r="BG2195"/>
  <c r="BF2195"/>
  <c r="T2195"/>
  <c r="R2195"/>
  <c r="P2195"/>
  <c r="BK2195"/>
  <c r="J2195"/>
  <c r="BE2195"/>
  <c r="BI2182"/>
  <c r="BH2182"/>
  <c r="BG2182"/>
  <c r="BF2182"/>
  <c r="T2182"/>
  <c r="R2182"/>
  <c r="P2182"/>
  <c r="BK2182"/>
  <c r="J2182"/>
  <c r="BE2182"/>
  <c r="BI2180"/>
  <c r="BH2180"/>
  <c r="BG2180"/>
  <c r="BF2180"/>
  <c r="T2180"/>
  <c r="R2180"/>
  <c r="P2180"/>
  <c r="BK2180"/>
  <c r="J2180"/>
  <c r="BE2180"/>
  <c r="BI2167"/>
  <c r="BH2167"/>
  <c r="BG2167"/>
  <c r="BF2167"/>
  <c r="T2167"/>
  <c r="R2167"/>
  <c r="P2167"/>
  <c r="BK2167"/>
  <c r="J2167"/>
  <c r="BE2167"/>
  <c r="BI2159"/>
  <c r="BH2159"/>
  <c r="BG2159"/>
  <c r="BF2159"/>
  <c r="T2159"/>
  <c r="T2158"/>
  <c r="R2159"/>
  <c r="R2158"/>
  <c r="P2159"/>
  <c r="P2158"/>
  <c r="BK2159"/>
  <c r="BK2158"/>
  <c r="J2158"/>
  <c r="J2159"/>
  <c r="BE2159"/>
  <c r="J84"/>
  <c r="BI2153"/>
  <c r="BH2153"/>
  <c r="BG2153"/>
  <c r="BF2153"/>
  <c r="T2153"/>
  <c r="R2153"/>
  <c r="P2153"/>
  <c r="BK2153"/>
  <c r="J2153"/>
  <c r="BE2153"/>
  <c r="BI2149"/>
  <c r="BH2149"/>
  <c r="BG2149"/>
  <c r="BF2149"/>
  <c r="T2149"/>
  <c r="T2148"/>
  <c r="R2149"/>
  <c r="R2148"/>
  <c r="P2149"/>
  <c r="P2148"/>
  <c r="BK2149"/>
  <c r="BK2148"/>
  <c r="J2148"/>
  <c r="J2149"/>
  <c r="BE2149"/>
  <c r="J83"/>
  <c r="BI2146"/>
  <c r="BH2146"/>
  <c r="BG2146"/>
  <c r="BF2146"/>
  <c r="T2146"/>
  <c r="R2146"/>
  <c r="P2146"/>
  <c r="BK2146"/>
  <c r="J2146"/>
  <c r="BE2146"/>
  <c r="BI2144"/>
  <c r="BH2144"/>
  <c r="BG2144"/>
  <c r="BF2144"/>
  <c r="T2144"/>
  <c r="R2144"/>
  <c r="P2144"/>
  <c r="BK2144"/>
  <c r="J2144"/>
  <c r="BE2144"/>
  <c r="BI2139"/>
  <c r="BH2139"/>
  <c r="BG2139"/>
  <c r="BF2139"/>
  <c r="T2139"/>
  <c r="R2139"/>
  <c r="P2139"/>
  <c r="BK2139"/>
  <c r="J2139"/>
  <c r="BE2139"/>
  <c r="BI2137"/>
  <c r="BH2137"/>
  <c r="BG2137"/>
  <c r="BF2137"/>
  <c r="T2137"/>
  <c r="R2137"/>
  <c r="P2137"/>
  <c r="BK2137"/>
  <c r="J2137"/>
  <c r="BE2137"/>
  <c r="BI2117"/>
  <c r="BH2117"/>
  <c r="BG2117"/>
  <c r="BF2117"/>
  <c r="T2117"/>
  <c r="R2117"/>
  <c r="P2117"/>
  <c r="BK2117"/>
  <c r="J2117"/>
  <c r="BE2117"/>
  <c r="BI2113"/>
  <c r="BH2113"/>
  <c r="BG2113"/>
  <c r="BF2113"/>
  <c r="T2113"/>
  <c r="R2113"/>
  <c r="P2113"/>
  <c r="BK2113"/>
  <c r="J2113"/>
  <c r="BE2113"/>
  <c r="BI2108"/>
  <c r="BH2108"/>
  <c r="BG2108"/>
  <c r="BF2108"/>
  <c r="T2108"/>
  <c r="R2108"/>
  <c r="P2108"/>
  <c r="BK2108"/>
  <c r="J2108"/>
  <c r="BE2108"/>
  <c r="BI2106"/>
  <c r="BH2106"/>
  <c r="BG2106"/>
  <c r="BF2106"/>
  <c r="T2106"/>
  <c r="R2106"/>
  <c r="P2106"/>
  <c r="BK2106"/>
  <c r="J2106"/>
  <c r="BE2106"/>
  <c r="BI2101"/>
  <c r="BH2101"/>
  <c r="BG2101"/>
  <c r="BF2101"/>
  <c r="T2101"/>
  <c r="R2101"/>
  <c r="P2101"/>
  <c r="BK2101"/>
  <c r="J2101"/>
  <c r="BE2101"/>
  <c r="BI2097"/>
  <c r="BH2097"/>
  <c r="BG2097"/>
  <c r="BF2097"/>
  <c r="T2097"/>
  <c r="R2097"/>
  <c r="P2097"/>
  <c r="BK2097"/>
  <c r="J2097"/>
  <c r="BE2097"/>
  <c r="BI2091"/>
  <c r="BH2091"/>
  <c r="BG2091"/>
  <c r="BF2091"/>
  <c r="T2091"/>
  <c r="R2091"/>
  <c r="P2091"/>
  <c r="BK2091"/>
  <c r="J2091"/>
  <c r="BE2091"/>
  <c r="BI2085"/>
  <c r="BH2085"/>
  <c r="BG2085"/>
  <c r="BF2085"/>
  <c r="T2085"/>
  <c r="R2085"/>
  <c r="P2085"/>
  <c r="BK2085"/>
  <c r="J2085"/>
  <c r="BE2085"/>
  <c r="BI2080"/>
  <c r="BH2080"/>
  <c r="BG2080"/>
  <c r="BF2080"/>
  <c r="T2080"/>
  <c r="T2079"/>
  <c r="R2080"/>
  <c r="R2079"/>
  <c r="P2080"/>
  <c r="P2079"/>
  <c r="BK2080"/>
  <c r="BK2079"/>
  <c r="J2079"/>
  <c r="J2080"/>
  <c r="BE2080"/>
  <c r="J82"/>
  <c r="BI2077"/>
  <c r="BH2077"/>
  <c r="BG2077"/>
  <c r="BF2077"/>
  <c r="T2077"/>
  <c r="R2077"/>
  <c r="P2077"/>
  <c r="BK2077"/>
  <c r="J2077"/>
  <c r="BE2077"/>
  <c r="BI2075"/>
  <c r="BH2075"/>
  <c r="BG2075"/>
  <c r="BF2075"/>
  <c r="T2075"/>
  <c r="R2075"/>
  <c r="P2075"/>
  <c r="BK2075"/>
  <c r="J2075"/>
  <c r="BE2075"/>
  <c r="BI2074"/>
  <c r="BH2074"/>
  <c r="BG2074"/>
  <c r="BF2074"/>
  <c r="T2074"/>
  <c r="R2074"/>
  <c r="P2074"/>
  <c r="BK2074"/>
  <c r="J2074"/>
  <c r="BE2074"/>
  <c r="BI2069"/>
  <c r="BH2069"/>
  <c r="BG2069"/>
  <c r="BF2069"/>
  <c r="T2069"/>
  <c r="R2069"/>
  <c r="P2069"/>
  <c r="BK2069"/>
  <c r="J2069"/>
  <c r="BE2069"/>
  <c r="BI2067"/>
  <c r="BH2067"/>
  <c r="BG2067"/>
  <c r="BF2067"/>
  <c r="T2067"/>
  <c r="R2067"/>
  <c r="P2067"/>
  <c r="BK2067"/>
  <c r="J2067"/>
  <c r="BE2067"/>
  <c r="BI2061"/>
  <c r="BH2061"/>
  <c r="BG2061"/>
  <c r="BF2061"/>
  <c r="T2061"/>
  <c r="R2061"/>
  <c r="P2061"/>
  <c r="BK2061"/>
  <c r="J2061"/>
  <c r="BE2061"/>
  <c r="BI2058"/>
  <c r="BH2058"/>
  <c r="BG2058"/>
  <c r="BF2058"/>
  <c r="T2058"/>
  <c r="R2058"/>
  <c r="P2058"/>
  <c r="BK2058"/>
  <c r="J2058"/>
  <c r="BE2058"/>
  <c r="BI2051"/>
  <c r="BH2051"/>
  <c r="BG2051"/>
  <c r="BF2051"/>
  <c r="T2051"/>
  <c r="R2051"/>
  <c r="P2051"/>
  <c r="BK2051"/>
  <c r="J2051"/>
  <c r="BE2051"/>
  <c r="BI2046"/>
  <c r="BH2046"/>
  <c r="BG2046"/>
  <c r="BF2046"/>
  <c r="T2046"/>
  <c r="R2046"/>
  <c r="P2046"/>
  <c r="BK2046"/>
  <c r="J2046"/>
  <c r="BE2046"/>
  <c r="BI2044"/>
  <c r="BH2044"/>
  <c r="BG2044"/>
  <c r="BF2044"/>
  <c r="T2044"/>
  <c r="R2044"/>
  <c r="P2044"/>
  <c r="BK2044"/>
  <c r="J2044"/>
  <c r="BE2044"/>
  <c r="BI2037"/>
  <c r="BH2037"/>
  <c r="BG2037"/>
  <c r="BF2037"/>
  <c r="T2037"/>
  <c r="R2037"/>
  <c r="P2037"/>
  <c r="BK2037"/>
  <c r="J2037"/>
  <c r="BE2037"/>
  <c r="BI2032"/>
  <c r="BH2032"/>
  <c r="BG2032"/>
  <c r="BF2032"/>
  <c r="T2032"/>
  <c r="R2032"/>
  <c r="P2032"/>
  <c r="BK2032"/>
  <c r="J2032"/>
  <c r="BE2032"/>
  <c r="BI2028"/>
  <c r="BH2028"/>
  <c r="BG2028"/>
  <c r="BF2028"/>
  <c r="T2028"/>
  <c r="T2027"/>
  <c r="R2028"/>
  <c r="R2027"/>
  <c r="P2028"/>
  <c r="P2027"/>
  <c r="BK2028"/>
  <c r="BK2027"/>
  <c r="J2027"/>
  <c r="J2028"/>
  <c r="BE2028"/>
  <c r="J81"/>
  <c r="BI2025"/>
  <c r="BH2025"/>
  <c r="BG2025"/>
  <c r="BF2025"/>
  <c r="T2025"/>
  <c r="R2025"/>
  <c r="P2025"/>
  <c r="BK2025"/>
  <c r="J2025"/>
  <c r="BE2025"/>
  <c r="BI2023"/>
  <c r="BH2023"/>
  <c r="BG2023"/>
  <c r="BF2023"/>
  <c r="T2023"/>
  <c r="R2023"/>
  <c r="P2023"/>
  <c r="BK2023"/>
  <c r="J2023"/>
  <c r="BE2023"/>
  <c r="BI2021"/>
  <c r="BH2021"/>
  <c r="BG2021"/>
  <c r="BF2021"/>
  <c r="T2021"/>
  <c r="R2021"/>
  <c r="P2021"/>
  <c r="BK2021"/>
  <c r="J2021"/>
  <c r="BE2021"/>
  <c r="BI2020"/>
  <c r="BH2020"/>
  <c r="BG2020"/>
  <c r="BF2020"/>
  <c r="T2020"/>
  <c r="R2020"/>
  <c r="P2020"/>
  <c r="BK2020"/>
  <c r="J2020"/>
  <c r="BE2020"/>
  <c r="BI2019"/>
  <c r="BH2019"/>
  <c r="BG2019"/>
  <c r="BF2019"/>
  <c r="T2019"/>
  <c r="R2019"/>
  <c r="P2019"/>
  <c r="BK2019"/>
  <c r="J2019"/>
  <c r="BE2019"/>
  <c r="BI2018"/>
  <c r="BH2018"/>
  <c r="BG2018"/>
  <c r="BF2018"/>
  <c r="T2018"/>
  <c r="R2018"/>
  <c r="P2018"/>
  <c r="BK2018"/>
  <c r="J2018"/>
  <c r="BE2018"/>
  <c r="BI2017"/>
  <c r="BH2017"/>
  <c r="BG2017"/>
  <c r="BF2017"/>
  <c r="T2017"/>
  <c r="R2017"/>
  <c r="P2017"/>
  <c r="BK2017"/>
  <c r="J2017"/>
  <c r="BE2017"/>
  <c r="BI2012"/>
  <c r="BH2012"/>
  <c r="BG2012"/>
  <c r="BF2012"/>
  <c r="T2012"/>
  <c r="R2012"/>
  <c r="P2012"/>
  <c r="BK2012"/>
  <c r="J2012"/>
  <c r="BE2012"/>
  <c r="BI2010"/>
  <c r="BH2010"/>
  <c r="BG2010"/>
  <c r="BF2010"/>
  <c r="T2010"/>
  <c r="R2010"/>
  <c r="P2010"/>
  <c r="BK2010"/>
  <c r="J2010"/>
  <c r="BE2010"/>
  <c r="BI2008"/>
  <c r="BH2008"/>
  <c r="BG2008"/>
  <c r="BF2008"/>
  <c r="T2008"/>
  <c r="R2008"/>
  <c r="P2008"/>
  <c r="BK2008"/>
  <c r="J2008"/>
  <c r="BE2008"/>
  <c r="BI2006"/>
  <c r="BH2006"/>
  <c r="BG2006"/>
  <c r="BF2006"/>
  <c r="T2006"/>
  <c r="R2006"/>
  <c r="P2006"/>
  <c r="BK2006"/>
  <c r="J2006"/>
  <c r="BE2006"/>
  <c r="BI2004"/>
  <c r="BH2004"/>
  <c r="BG2004"/>
  <c r="BF2004"/>
  <c r="T2004"/>
  <c r="R2004"/>
  <c r="P2004"/>
  <c r="BK2004"/>
  <c r="J2004"/>
  <c r="BE2004"/>
  <c r="BI2002"/>
  <c r="BH2002"/>
  <c r="BG2002"/>
  <c r="BF2002"/>
  <c r="T2002"/>
  <c r="R2002"/>
  <c r="P2002"/>
  <c r="BK2002"/>
  <c r="J2002"/>
  <c r="BE2002"/>
  <c r="BI1993"/>
  <c r="BH1993"/>
  <c r="BG1993"/>
  <c r="BF1993"/>
  <c r="T1993"/>
  <c r="R1993"/>
  <c r="P1993"/>
  <c r="BK1993"/>
  <c r="J1993"/>
  <c r="BE1993"/>
  <c r="BI1990"/>
  <c r="BH1990"/>
  <c r="BG1990"/>
  <c r="BF1990"/>
  <c r="T1990"/>
  <c r="R1990"/>
  <c r="P1990"/>
  <c r="BK1990"/>
  <c r="J1990"/>
  <c r="BE1990"/>
  <c r="BI1986"/>
  <c r="BH1986"/>
  <c r="BG1986"/>
  <c r="BF1986"/>
  <c r="T1986"/>
  <c r="R1986"/>
  <c r="P1986"/>
  <c r="BK1986"/>
  <c r="J1986"/>
  <c r="BE1986"/>
  <c r="BI1981"/>
  <c r="BH1981"/>
  <c r="BG1981"/>
  <c r="BF1981"/>
  <c r="T1981"/>
  <c r="R1981"/>
  <c r="P1981"/>
  <c r="BK1981"/>
  <c r="J1981"/>
  <c r="BE1981"/>
  <c r="BI1980"/>
  <c r="BH1980"/>
  <c r="BG1980"/>
  <c r="BF1980"/>
  <c r="T1980"/>
  <c r="R1980"/>
  <c r="P1980"/>
  <c r="BK1980"/>
  <c r="J1980"/>
  <c r="BE1980"/>
  <c r="BI1975"/>
  <c r="BH1975"/>
  <c r="BG1975"/>
  <c r="BF1975"/>
  <c r="T1975"/>
  <c r="R1975"/>
  <c r="P1975"/>
  <c r="BK1975"/>
  <c r="J1975"/>
  <c r="BE1975"/>
  <c r="BI1972"/>
  <c r="BH1972"/>
  <c r="BG1972"/>
  <c r="BF1972"/>
  <c r="T1972"/>
  <c r="R1972"/>
  <c r="P1972"/>
  <c r="BK1972"/>
  <c r="J1972"/>
  <c r="BE1972"/>
  <c r="BI1969"/>
  <c r="BH1969"/>
  <c r="BG1969"/>
  <c r="BF1969"/>
  <c r="T1969"/>
  <c r="R1969"/>
  <c r="P1969"/>
  <c r="BK1969"/>
  <c r="J1969"/>
  <c r="BE1969"/>
  <c r="BI1963"/>
  <c r="BH1963"/>
  <c r="BG1963"/>
  <c r="BF1963"/>
  <c r="T1963"/>
  <c r="R1963"/>
  <c r="P1963"/>
  <c r="BK1963"/>
  <c r="J1963"/>
  <c r="BE1963"/>
  <c r="BI1962"/>
  <c r="BH1962"/>
  <c r="BG1962"/>
  <c r="BF1962"/>
  <c r="T1962"/>
  <c r="R1962"/>
  <c r="P1962"/>
  <c r="BK1962"/>
  <c r="J1962"/>
  <c r="BE1962"/>
  <c r="BI1957"/>
  <c r="BH1957"/>
  <c r="BG1957"/>
  <c r="BF1957"/>
  <c r="T1957"/>
  <c r="R1957"/>
  <c r="P1957"/>
  <c r="BK1957"/>
  <c r="J1957"/>
  <c r="BE1957"/>
  <c r="BI1955"/>
  <c r="BH1955"/>
  <c r="BG1955"/>
  <c r="BF1955"/>
  <c r="T1955"/>
  <c r="R1955"/>
  <c r="P1955"/>
  <c r="BK1955"/>
  <c r="J1955"/>
  <c r="BE1955"/>
  <c r="BI1951"/>
  <c r="BH1951"/>
  <c r="BG1951"/>
  <c r="BF1951"/>
  <c r="T1951"/>
  <c r="T1950"/>
  <c r="R1951"/>
  <c r="R1950"/>
  <c r="P1951"/>
  <c r="P1950"/>
  <c r="BK1951"/>
  <c r="BK1950"/>
  <c r="J1950"/>
  <c r="J1951"/>
  <c r="BE1951"/>
  <c r="J80"/>
  <c r="BI1948"/>
  <c r="BH1948"/>
  <c r="BG1948"/>
  <c r="BF1948"/>
  <c r="T1948"/>
  <c r="R1948"/>
  <c r="P1948"/>
  <c r="BK1948"/>
  <c r="J1948"/>
  <c r="BE1948"/>
  <c r="BI1946"/>
  <c r="BH1946"/>
  <c r="BG1946"/>
  <c r="BF1946"/>
  <c r="T1946"/>
  <c r="R1946"/>
  <c r="P1946"/>
  <c r="BK1946"/>
  <c r="J1946"/>
  <c r="BE1946"/>
  <c r="BI1944"/>
  <c r="BH1944"/>
  <c r="BG1944"/>
  <c r="BF1944"/>
  <c r="T1944"/>
  <c r="R1944"/>
  <c r="P1944"/>
  <c r="BK1944"/>
  <c r="J1944"/>
  <c r="BE1944"/>
  <c r="BI1942"/>
  <c r="BH1942"/>
  <c r="BG1942"/>
  <c r="BF1942"/>
  <c r="T1942"/>
  <c r="R1942"/>
  <c r="P1942"/>
  <c r="BK1942"/>
  <c r="J1942"/>
  <c r="BE1942"/>
  <c r="BI1940"/>
  <c r="BH1940"/>
  <c r="BG1940"/>
  <c r="BF1940"/>
  <c r="T1940"/>
  <c r="R1940"/>
  <c r="P1940"/>
  <c r="BK1940"/>
  <c r="J1940"/>
  <c r="BE1940"/>
  <c r="BI1938"/>
  <c r="BH1938"/>
  <c r="BG1938"/>
  <c r="BF1938"/>
  <c r="T1938"/>
  <c r="R1938"/>
  <c r="P1938"/>
  <c r="BK1938"/>
  <c r="J1938"/>
  <c r="BE1938"/>
  <c r="BI1936"/>
  <c r="BH1936"/>
  <c r="BG1936"/>
  <c r="BF1936"/>
  <c r="T1936"/>
  <c r="R1936"/>
  <c r="P1936"/>
  <c r="BK1936"/>
  <c r="J1936"/>
  <c r="BE1936"/>
  <c r="BI1934"/>
  <c r="BH1934"/>
  <c r="BG1934"/>
  <c r="BF1934"/>
  <c r="T1934"/>
  <c r="R1934"/>
  <c r="P1934"/>
  <c r="BK1934"/>
  <c r="J1934"/>
  <c r="BE1934"/>
  <c r="BI1932"/>
  <c r="BH1932"/>
  <c r="BG1932"/>
  <c r="BF1932"/>
  <c r="T1932"/>
  <c r="R1932"/>
  <c r="P1932"/>
  <c r="BK1932"/>
  <c r="J1932"/>
  <c r="BE1932"/>
  <c r="BI1929"/>
  <c r="BH1929"/>
  <c r="BG1929"/>
  <c r="BF1929"/>
  <c r="T1929"/>
  <c r="R1929"/>
  <c r="P1929"/>
  <c r="BK1929"/>
  <c r="J1929"/>
  <c r="BE1929"/>
  <c r="BI1924"/>
  <c r="BH1924"/>
  <c r="BG1924"/>
  <c r="BF1924"/>
  <c r="T1924"/>
  <c r="R1924"/>
  <c r="P1924"/>
  <c r="BK1924"/>
  <c r="J1924"/>
  <c r="BE1924"/>
  <c r="BI1921"/>
  <c r="BH1921"/>
  <c r="BG1921"/>
  <c r="BF1921"/>
  <c r="T1921"/>
  <c r="R1921"/>
  <c r="P1921"/>
  <c r="BK1921"/>
  <c r="J1921"/>
  <c r="BE1921"/>
  <c r="BI1916"/>
  <c r="BH1916"/>
  <c r="BG1916"/>
  <c r="BF1916"/>
  <c r="T1916"/>
  <c r="R1916"/>
  <c r="P1916"/>
  <c r="BK1916"/>
  <c r="J1916"/>
  <c r="BE1916"/>
  <c r="BI1914"/>
  <c r="BH1914"/>
  <c r="BG1914"/>
  <c r="BF1914"/>
  <c r="T1914"/>
  <c r="R1914"/>
  <c r="P1914"/>
  <c r="BK1914"/>
  <c r="J1914"/>
  <c r="BE1914"/>
  <c r="BI1911"/>
  <c r="BH1911"/>
  <c r="BG1911"/>
  <c r="BF1911"/>
  <c r="T1911"/>
  <c r="R1911"/>
  <c r="P1911"/>
  <c r="BK1911"/>
  <c r="J1911"/>
  <c r="BE1911"/>
  <c r="BI1905"/>
  <c r="BH1905"/>
  <c r="BG1905"/>
  <c r="BF1905"/>
  <c r="T1905"/>
  <c r="R1905"/>
  <c r="P1905"/>
  <c r="BK1905"/>
  <c r="J1905"/>
  <c r="BE1905"/>
  <c r="BI1901"/>
  <c r="BH1901"/>
  <c r="BG1901"/>
  <c r="BF1901"/>
  <c r="T1901"/>
  <c r="R1901"/>
  <c r="P1901"/>
  <c r="BK1901"/>
  <c r="J1901"/>
  <c r="BE1901"/>
  <c r="BI1898"/>
  <c r="BH1898"/>
  <c r="BG1898"/>
  <c r="BF1898"/>
  <c r="T1898"/>
  <c r="R1898"/>
  <c r="P1898"/>
  <c r="BK1898"/>
  <c r="J1898"/>
  <c r="BE1898"/>
  <c r="BI1892"/>
  <c r="BH1892"/>
  <c r="BG1892"/>
  <c r="BF1892"/>
  <c r="T1892"/>
  <c r="R1892"/>
  <c r="P1892"/>
  <c r="BK1892"/>
  <c r="J1892"/>
  <c r="BE1892"/>
  <c r="BI1883"/>
  <c r="BH1883"/>
  <c r="BG1883"/>
  <c r="BF1883"/>
  <c r="T1883"/>
  <c r="R1883"/>
  <c r="P1883"/>
  <c r="BK1883"/>
  <c r="J1883"/>
  <c r="BE1883"/>
  <c r="BI1881"/>
  <c r="BH1881"/>
  <c r="BG1881"/>
  <c r="BF1881"/>
  <c r="T1881"/>
  <c r="R1881"/>
  <c r="P1881"/>
  <c r="BK1881"/>
  <c r="J1881"/>
  <c r="BE1881"/>
  <c r="BI1876"/>
  <c r="BH1876"/>
  <c r="BG1876"/>
  <c r="BF1876"/>
  <c r="T1876"/>
  <c r="R1876"/>
  <c r="P1876"/>
  <c r="BK1876"/>
  <c r="J1876"/>
  <c r="BE1876"/>
  <c r="BI1869"/>
  <c r="BH1869"/>
  <c r="BG1869"/>
  <c r="BF1869"/>
  <c r="T1869"/>
  <c r="R1869"/>
  <c r="P1869"/>
  <c r="BK1869"/>
  <c r="J1869"/>
  <c r="BE1869"/>
  <c r="BI1862"/>
  <c r="BH1862"/>
  <c r="BG1862"/>
  <c r="BF1862"/>
  <c r="T1862"/>
  <c r="R1862"/>
  <c r="P1862"/>
  <c r="BK1862"/>
  <c r="J1862"/>
  <c r="BE1862"/>
  <c r="BI1858"/>
  <c r="BH1858"/>
  <c r="BG1858"/>
  <c r="BF1858"/>
  <c r="T1858"/>
  <c r="R1858"/>
  <c r="P1858"/>
  <c r="BK1858"/>
  <c r="J1858"/>
  <c r="BE1858"/>
  <c r="BI1857"/>
  <c r="BH1857"/>
  <c r="BG1857"/>
  <c r="BF1857"/>
  <c r="T1857"/>
  <c r="R1857"/>
  <c r="P1857"/>
  <c r="BK1857"/>
  <c r="J1857"/>
  <c r="BE1857"/>
  <c r="BI1851"/>
  <c r="BH1851"/>
  <c r="BG1851"/>
  <c r="BF1851"/>
  <c r="T1851"/>
  <c r="R1851"/>
  <c r="P1851"/>
  <c r="BK1851"/>
  <c r="J1851"/>
  <c r="BE1851"/>
  <c r="BI1837"/>
  <c r="BH1837"/>
  <c r="BG1837"/>
  <c r="BF1837"/>
  <c r="T1837"/>
  <c r="R1837"/>
  <c r="P1837"/>
  <c r="BK1837"/>
  <c r="J1837"/>
  <c r="BE1837"/>
  <c r="BI1834"/>
  <c r="BH1834"/>
  <c r="BG1834"/>
  <c r="BF1834"/>
  <c r="T1834"/>
  <c r="R1834"/>
  <c r="P1834"/>
  <c r="BK1834"/>
  <c r="J1834"/>
  <c r="BE1834"/>
  <c r="BI1820"/>
  <c r="BH1820"/>
  <c r="BG1820"/>
  <c r="BF1820"/>
  <c r="T1820"/>
  <c r="R1820"/>
  <c r="P1820"/>
  <c r="BK1820"/>
  <c r="J1820"/>
  <c r="BE1820"/>
  <c r="BI1819"/>
  <c r="BH1819"/>
  <c r="BG1819"/>
  <c r="BF1819"/>
  <c r="T1819"/>
  <c r="R1819"/>
  <c r="P1819"/>
  <c r="BK1819"/>
  <c r="J1819"/>
  <c r="BE1819"/>
  <c r="BI1813"/>
  <c r="BH1813"/>
  <c r="BG1813"/>
  <c r="BF1813"/>
  <c r="T1813"/>
  <c r="R1813"/>
  <c r="P1813"/>
  <c r="BK1813"/>
  <c r="J1813"/>
  <c r="BE1813"/>
  <c r="BI1811"/>
  <c r="BH1811"/>
  <c r="BG1811"/>
  <c r="BF1811"/>
  <c r="T1811"/>
  <c r="R1811"/>
  <c r="P1811"/>
  <c r="BK1811"/>
  <c r="J1811"/>
  <c r="BE1811"/>
  <c r="BI1806"/>
  <c r="BH1806"/>
  <c r="BG1806"/>
  <c r="BF1806"/>
  <c r="T1806"/>
  <c r="R1806"/>
  <c r="P1806"/>
  <c r="BK1806"/>
  <c r="J1806"/>
  <c r="BE1806"/>
  <c r="BI1804"/>
  <c r="BH1804"/>
  <c r="BG1804"/>
  <c r="BF1804"/>
  <c r="T1804"/>
  <c r="R1804"/>
  <c r="P1804"/>
  <c r="BK1804"/>
  <c r="J1804"/>
  <c r="BE1804"/>
  <c r="BI1799"/>
  <c r="BH1799"/>
  <c r="BG1799"/>
  <c r="BF1799"/>
  <c r="T1799"/>
  <c r="R1799"/>
  <c r="P1799"/>
  <c r="BK1799"/>
  <c r="J1799"/>
  <c r="BE1799"/>
  <c r="BI1798"/>
  <c r="BH1798"/>
  <c r="BG1798"/>
  <c r="BF1798"/>
  <c r="T1798"/>
  <c r="R1798"/>
  <c r="P1798"/>
  <c r="BK1798"/>
  <c r="J1798"/>
  <c r="BE1798"/>
  <c r="BI1793"/>
  <c r="BH1793"/>
  <c r="BG1793"/>
  <c r="BF1793"/>
  <c r="T1793"/>
  <c r="R1793"/>
  <c r="P1793"/>
  <c r="BK1793"/>
  <c r="J1793"/>
  <c r="BE1793"/>
  <c r="BI1792"/>
  <c r="BH1792"/>
  <c r="BG1792"/>
  <c r="BF1792"/>
  <c r="T1792"/>
  <c r="R1792"/>
  <c r="P1792"/>
  <c r="BK1792"/>
  <c r="J1792"/>
  <c r="BE1792"/>
  <c r="BI1787"/>
  <c r="BH1787"/>
  <c r="BG1787"/>
  <c r="BF1787"/>
  <c r="T1787"/>
  <c r="R1787"/>
  <c r="P1787"/>
  <c r="BK1787"/>
  <c r="J1787"/>
  <c r="BE1787"/>
  <c r="BI1782"/>
  <c r="BH1782"/>
  <c r="BG1782"/>
  <c r="BF1782"/>
  <c r="T1782"/>
  <c r="R1782"/>
  <c r="P1782"/>
  <c r="BK1782"/>
  <c r="J1782"/>
  <c r="BE1782"/>
  <c r="BI1777"/>
  <c r="BH1777"/>
  <c r="BG1777"/>
  <c r="BF1777"/>
  <c r="T1777"/>
  <c r="R1777"/>
  <c r="P1777"/>
  <c r="BK1777"/>
  <c r="J1777"/>
  <c r="BE1777"/>
  <c r="BI1767"/>
  <c r="BH1767"/>
  <c r="BG1767"/>
  <c r="BF1767"/>
  <c r="T1767"/>
  <c r="R1767"/>
  <c r="P1767"/>
  <c r="BK1767"/>
  <c r="J1767"/>
  <c r="BE1767"/>
  <c r="BI1762"/>
  <c r="BH1762"/>
  <c r="BG1762"/>
  <c r="BF1762"/>
  <c r="T1762"/>
  <c r="R1762"/>
  <c r="P1762"/>
  <c r="BK1762"/>
  <c r="J1762"/>
  <c r="BE1762"/>
  <c r="BI1759"/>
  <c r="BH1759"/>
  <c r="BG1759"/>
  <c r="BF1759"/>
  <c r="T1759"/>
  <c r="R1759"/>
  <c r="P1759"/>
  <c r="BK1759"/>
  <c r="J1759"/>
  <c r="BE1759"/>
  <c r="BI1751"/>
  <c r="BH1751"/>
  <c r="BG1751"/>
  <c r="BF1751"/>
  <c r="T1751"/>
  <c r="R1751"/>
  <c r="P1751"/>
  <c r="BK1751"/>
  <c r="J1751"/>
  <c r="BE1751"/>
  <c r="BI1748"/>
  <c r="BH1748"/>
  <c r="BG1748"/>
  <c r="BF1748"/>
  <c r="T1748"/>
  <c r="R1748"/>
  <c r="P1748"/>
  <c r="BK1748"/>
  <c r="J1748"/>
  <c r="BE1748"/>
  <c r="BI1745"/>
  <c r="BH1745"/>
  <c r="BG1745"/>
  <c r="BF1745"/>
  <c r="T1745"/>
  <c r="R1745"/>
  <c r="P1745"/>
  <c r="BK1745"/>
  <c r="J1745"/>
  <c r="BE1745"/>
  <c r="BI1742"/>
  <c r="BH1742"/>
  <c r="BG1742"/>
  <c r="BF1742"/>
  <c r="T1742"/>
  <c r="R1742"/>
  <c r="P1742"/>
  <c r="BK1742"/>
  <c r="J1742"/>
  <c r="BE1742"/>
  <c r="BI1739"/>
  <c r="BH1739"/>
  <c r="BG1739"/>
  <c r="BF1739"/>
  <c r="T1739"/>
  <c r="R1739"/>
  <c r="P1739"/>
  <c r="BK1739"/>
  <c r="J1739"/>
  <c r="BE1739"/>
  <c r="BI1736"/>
  <c r="BH1736"/>
  <c r="BG1736"/>
  <c r="BF1736"/>
  <c r="T1736"/>
  <c r="R1736"/>
  <c r="P1736"/>
  <c r="BK1736"/>
  <c r="J1736"/>
  <c r="BE1736"/>
  <c r="BI1733"/>
  <c r="BH1733"/>
  <c r="BG1733"/>
  <c r="BF1733"/>
  <c r="T1733"/>
  <c r="R1733"/>
  <c r="P1733"/>
  <c r="BK1733"/>
  <c r="J1733"/>
  <c r="BE1733"/>
  <c r="BI1730"/>
  <c r="BH1730"/>
  <c r="BG1730"/>
  <c r="BF1730"/>
  <c r="T1730"/>
  <c r="R1730"/>
  <c r="P1730"/>
  <c r="BK1730"/>
  <c r="J1730"/>
  <c r="BE1730"/>
  <c r="BI1727"/>
  <c r="BH1727"/>
  <c r="BG1727"/>
  <c r="BF1727"/>
  <c r="T1727"/>
  <c r="R1727"/>
  <c r="P1727"/>
  <c r="BK1727"/>
  <c r="J1727"/>
  <c r="BE1727"/>
  <c r="BI1724"/>
  <c r="BH1724"/>
  <c r="BG1724"/>
  <c r="BF1724"/>
  <c r="T1724"/>
  <c r="R1724"/>
  <c r="P1724"/>
  <c r="BK1724"/>
  <c r="J1724"/>
  <c r="BE1724"/>
  <c r="BI1711"/>
  <c r="BH1711"/>
  <c r="BG1711"/>
  <c r="BF1711"/>
  <c r="T1711"/>
  <c r="R1711"/>
  <c r="P1711"/>
  <c r="BK1711"/>
  <c r="J1711"/>
  <c r="BE1711"/>
  <c r="BI1709"/>
  <c r="BH1709"/>
  <c r="BG1709"/>
  <c r="BF1709"/>
  <c r="T1709"/>
  <c r="R1709"/>
  <c r="P1709"/>
  <c r="BK1709"/>
  <c r="J1709"/>
  <c r="BE1709"/>
  <c r="BI1707"/>
  <c r="BH1707"/>
  <c r="BG1707"/>
  <c r="BF1707"/>
  <c r="T1707"/>
  <c r="R1707"/>
  <c r="P1707"/>
  <c r="BK1707"/>
  <c r="J1707"/>
  <c r="BE1707"/>
  <c r="BI1705"/>
  <c r="BH1705"/>
  <c r="BG1705"/>
  <c r="BF1705"/>
  <c r="T1705"/>
  <c r="R1705"/>
  <c r="P1705"/>
  <c r="BK1705"/>
  <c r="J1705"/>
  <c r="BE1705"/>
  <c r="BI1698"/>
  <c r="BH1698"/>
  <c r="BG1698"/>
  <c r="BF1698"/>
  <c r="T1698"/>
  <c r="R1698"/>
  <c r="P1698"/>
  <c r="BK1698"/>
  <c r="J1698"/>
  <c r="BE1698"/>
  <c r="BI1694"/>
  <c r="BH1694"/>
  <c r="BG1694"/>
  <c r="BF1694"/>
  <c r="T1694"/>
  <c r="R1694"/>
  <c r="P1694"/>
  <c r="BK1694"/>
  <c r="J1694"/>
  <c r="BE1694"/>
  <c r="BI1688"/>
  <c r="BH1688"/>
  <c r="BG1688"/>
  <c r="BF1688"/>
  <c r="T1688"/>
  <c r="T1687"/>
  <c r="R1688"/>
  <c r="R1687"/>
  <c r="P1688"/>
  <c r="P1687"/>
  <c r="BK1688"/>
  <c r="BK1687"/>
  <c r="J1687"/>
  <c r="J1688"/>
  <c r="BE1688"/>
  <c r="J79"/>
  <c r="BI1685"/>
  <c r="BH1685"/>
  <c r="BG1685"/>
  <c r="BF1685"/>
  <c r="T1685"/>
  <c r="R1685"/>
  <c r="P1685"/>
  <c r="BK1685"/>
  <c r="J1685"/>
  <c r="BE1685"/>
  <c r="BI1683"/>
  <c r="BH1683"/>
  <c r="BG1683"/>
  <c r="BF1683"/>
  <c r="T1683"/>
  <c r="R1683"/>
  <c r="P1683"/>
  <c r="BK1683"/>
  <c r="J1683"/>
  <c r="BE1683"/>
  <c r="BI1679"/>
  <c r="BH1679"/>
  <c r="BG1679"/>
  <c r="BF1679"/>
  <c r="T1679"/>
  <c r="R1679"/>
  <c r="P1679"/>
  <c r="BK1679"/>
  <c r="J1679"/>
  <c r="BE1679"/>
  <c r="BI1675"/>
  <c r="BH1675"/>
  <c r="BG1675"/>
  <c r="BF1675"/>
  <c r="T1675"/>
  <c r="R1675"/>
  <c r="P1675"/>
  <c r="BK1675"/>
  <c r="J1675"/>
  <c r="BE1675"/>
  <c r="BI1671"/>
  <c r="BH1671"/>
  <c r="BG1671"/>
  <c r="BF1671"/>
  <c r="T1671"/>
  <c r="R1671"/>
  <c r="P1671"/>
  <c r="BK1671"/>
  <c r="J1671"/>
  <c r="BE1671"/>
  <c r="BI1667"/>
  <c r="BH1667"/>
  <c r="BG1667"/>
  <c r="BF1667"/>
  <c r="T1667"/>
  <c r="R1667"/>
  <c r="P1667"/>
  <c r="BK1667"/>
  <c r="J1667"/>
  <c r="BE1667"/>
  <c r="BI1654"/>
  <c r="BH1654"/>
  <c r="BG1654"/>
  <c r="BF1654"/>
  <c r="T1654"/>
  <c r="R1654"/>
  <c r="P1654"/>
  <c r="BK1654"/>
  <c r="J1654"/>
  <c r="BE1654"/>
  <c r="BI1650"/>
  <c r="BH1650"/>
  <c r="BG1650"/>
  <c r="BF1650"/>
  <c r="T1650"/>
  <c r="T1649"/>
  <c r="R1650"/>
  <c r="R1649"/>
  <c r="P1650"/>
  <c r="P1649"/>
  <c r="BK1650"/>
  <c r="BK1649"/>
  <c r="J1649"/>
  <c r="J1650"/>
  <c r="BE1650"/>
  <c r="J78"/>
  <c r="BI1647"/>
  <c r="BH1647"/>
  <c r="BG1647"/>
  <c r="BF1647"/>
  <c r="T1647"/>
  <c r="R1647"/>
  <c r="P1647"/>
  <c r="BK1647"/>
  <c r="J1647"/>
  <c r="BE1647"/>
  <c r="BI1645"/>
  <c r="BH1645"/>
  <c r="BG1645"/>
  <c r="BF1645"/>
  <c r="T1645"/>
  <c r="R1645"/>
  <c r="P1645"/>
  <c r="BK1645"/>
  <c r="J1645"/>
  <c r="BE1645"/>
  <c r="BI1643"/>
  <c r="BH1643"/>
  <c r="BG1643"/>
  <c r="BF1643"/>
  <c r="T1643"/>
  <c r="R1643"/>
  <c r="P1643"/>
  <c r="BK1643"/>
  <c r="J1643"/>
  <c r="BE1643"/>
  <c r="BI1638"/>
  <c r="BH1638"/>
  <c r="BG1638"/>
  <c r="BF1638"/>
  <c r="T1638"/>
  <c r="R1638"/>
  <c r="P1638"/>
  <c r="BK1638"/>
  <c r="J1638"/>
  <c r="BE1638"/>
  <c r="BI1636"/>
  <c r="BH1636"/>
  <c r="BG1636"/>
  <c r="BF1636"/>
  <c r="T1636"/>
  <c r="R1636"/>
  <c r="P1636"/>
  <c r="BK1636"/>
  <c r="J1636"/>
  <c r="BE1636"/>
  <c r="BI1633"/>
  <c r="BH1633"/>
  <c r="BG1633"/>
  <c r="BF1633"/>
  <c r="T1633"/>
  <c r="R1633"/>
  <c r="P1633"/>
  <c r="BK1633"/>
  <c r="J1633"/>
  <c r="BE1633"/>
  <c r="BI1627"/>
  <c r="BH1627"/>
  <c r="BG1627"/>
  <c r="BF1627"/>
  <c r="T1627"/>
  <c r="R1627"/>
  <c r="P1627"/>
  <c r="BK1627"/>
  <c r="J1627"/>
  <c r="BE1627"/>
  <c r="BI1626"/>
  <c r="BH1626"/>
  <c r="BG1626"/>
  <c r="BF1626"/>
  <c r="T1626"/>
  <c r="R1626"/>
  <c r="P1626"/>
  <c r="BK1626"/>
  <c r="J1626"/>
  <c r="BE1626"/>
  <c r="BI1622"/>
  <c r="BH1622"/>
  <c r="BG1622"/>
  <c r="BF1622"/>
  <c r="T1622"/>
  <c r="R1622"/>
  <c r="P1622"/>
  <c r="BK1622"/>
  <c r="J1622"/>
  <c r="BE1622"/>
  <c r="BI1618"/>
  <c r="BH1618"/>
  <c r="BG1618"/>
  <c r="BF1618"/>
  <c r="T1618"/>
  <c r="R1618"/>
  <c r="P1618"/>
  <c r="BK1618"/>
  <c r="J1618"/>
  <c r="BE1618"/>
  <c r="BI1615"/>
  <c r="BH1615"/>
  <c r="BG1615"/>
  <c r="BF1615"/>
  <c r="T1615"/>
  <c r="R1615"/>
  <c r="P1615"/>
  <c r="BK1615"/>
  <c r="J1615"/>
  <c r="BE1615"/>
  <c r="BI1611"/>
  <c r="BH1611"/>
  <c r="BG1611"/>
  <c r="BF1611"/>
  <c r="T1611"/>
  <c r="R1611"/>
  <c r="P1611"/>
  <c r="BK1611"/>
  <c r="J1611"/>
  <c r="BE1611"/>
  <c r="BI1607"/>
  <c r="BH1607"/>
  <c r="BG1607"/>
  <c r="BF1607"/>
  <c r="T1607"/>
  <c r="R1607"/>
  <c r="P1607"/>
  <c r="BK1607"/>
  <c r="J1607"/>
  <c r="BE1607"/>
  <c r="BI1603"/>
  <c r="BH1603"/>
  <c r="BG1603"/>
  <c r="BF1603"/>
  <c r="T1603"/>
  <c r="R1603"/>
  <c r="P1603"/>
  <c r="BK1603"/>
  <c r="J1603"/>
  <c r="BE1603"/>
  <c r="BI1599"/>
  <c r="BH1599"/>
  <c r="BG1599"/>
  <c r="BF1599"/>
  <c r="T1599"/>
  <c r="R1599"/>
  <c r="P1599"/>
  <c r="BK1599"/>
  <c r="J1599"/>
  <c r="BE1599"/>
  <c r="BI1589"/>
  <c r="BH1589"/>
  <c r="BG1589"/>
  <c r="BF1589"/>
  <c r="T1589"/>
  <c r="R1589"/>
  <c r="P1589"/>
  <c r="BK1589"/>
  <c r="J1589"/>
  <c r="BE1589"/>
  <c r="BI1585"/>
  <c r="BH1585"/>
  <c r="BG1585"/>
  <c r="BF1585"/>
  <c r="T1585"/>
  <c r="R1585"/>
  <c r="P1585"/>
  <c r="BK1585"/>
  <c r="J1585"/>
  <c r="BE1585"/>
  <c r="BI1583"/>
  <c r="BH1583"/>
  <c r="BG1583"/>
  <c r="BF1583"/>
  <c r="T1583"/>
  <c r="R1583"/>
  <c r="P1583"/>
  <c r="BK1583"/>
  <c r="J1583"/>
  <c r="BE1583"/>
  <c r="BI1578"/>
  <c r="BH1578"/>
  <c r="BG1578"/>
  <c r="BF1578"/>
  <c r="T1578"/>
  <c r="R1578"/>
  <c r="P1578"/>
  <c r="BK1578"/>
  <c r="J1578"/>
  <c r="BE1578"/>
  <c r="BI1574"/>
  <c r="BH1574"/>
  <c r="BG1574"/>
  <c r="BF1574"/>
  <c r="T1574"/>
  <c r="R1574"/>
  <c r="P1574"/>
  <c r="BK1574"/>
  <c r="J1574"/>
  <c r="BE1574"/>
  <c r="BI1564"/>
  <c r="BH1564"/>
  <c r="BG1564"/>
  <c r="BF1564"/>
  <c r="T1564"/>
  <c r="R1564"/>
  <c r="P1564"/>
  <c r="BK1564"/>
  <c r="J1564"/>
  <c r="BE1564"/>
  <c r="BI1559"/>
  <c r="BH1559"/>
  <c r="BG1559"/>
  <c r="BF1559"/>
  <c r="T1559"/>
  <c r="R1559"/>
  <c r="P1559"/>
  <c r="BK1559"/>
  <c r="J1559"/>
  <c r="BE1559"/>
  <c r="BI1552"/>
  <c r="BH1552"/>
  <c r="BG1552"/>
  <c r="BF1552"/>
  <c r="T1552"/>
  <c r="R1552"/>
  <c r="P1552"/>
  <c r="BK1552"/>
  <c r="J1552"/>
  <c r="BE1552"/>
  <c r="BI1550"/>
  <c r="BH1550"/>
  <c r="BG1550"/>
  <c r="BF1550"/>
  <c r="T1550"/>
  <c r="R1550"/>
  <c r="P1550"/>
  <c r="BK1550"/>
  <c r="J1550"/>
  <c r="BE1550"/>
  <c r="BI1548"/>
  <c r="BH1548"/>
  <c r="BG1548"/>
  <c r="BF1548"/>
  <c r="T1548"/>
  <c r="R1548"/>
  <c r="P1548"/>
  <c r="BK1548"/>
  <c r="J1548"/>
  <c r="BE1548"/>
  <c r="BI1544"/>
  <c r="BH1544"/>
  <c r="BG1544"/>
  <c r="BF1544"/>
  <c r="T1544"/>
  <c r="R1544"/>
  <c r="P1544"/>
  <c r="BK1544"/>
  <c r="J1544"/>
  <c r="BE1544"/>
  <c r="BI1528"/>
  <c r="BH1528"/>
  <c r="BG1528"/>
  <c r="BF1528"/>
  <c r="T1528"/>
  <c r="R1528"/>
  <c r="P1528"/>
  <c r="BK1528"/>
  <c r="J1528"/>
  <c r="BE1528"/>
  <c r="BI1513"/>
  <c r="BH1513"/>
  <c r="BG1513"/>
  <c r="BF1513"/>
  <c r="T1513"/>
  <c r="R1513"/>
  <c r="P1513"/>
  <c r="BK1513"/>
  <c r="J1513"/>
  <c r="BE1513"/>
  <c r="BI1503"/>
  <c r="BH1503"/>
  <c r="BG1503"/>
  <c r="BF1503"/>
  <c r="T1503"/>
  <c r="R1503"/>
  <c r="P1503"/>
  <c r="BK1503"/>
  <c r="J1503"/>
  <c r="BE1503"/>
  <c r="BI1494"/>
  <c r="BH1494"/>
  <c r="BG1494"/>
  <c r="BF1494"/>
  <c r="T1494"/>
  <c r="R1494"/>
  <c r="P1494"/>
  <c r="BK1494"/>
  <c r="J1494"/>
  <c r="BE1494"/>
  <c r="BI1489"/>
  <c r="BH1489"/>
  <c r="BG1489"/>
  <c r="BF1489"/>
  <c r="T1489"/>
  <c r="R1489"/>
  <c r="P1489"/>
  <c r="BK1489"/>
  <c r="J1489"/>
  <c r="BE1489"/>
  <c r="BI1484"/>
  <c r="BH1484"/>
  <c r="BG1484"/>
  <c r="BF1484"/>
  <c r="T1484"/>
  <c r="T1483"/>
  <c r="R1484"/>
  <c r="R1483"/>
  <c r="P1484"/>
  <c r="P1483"/>
  <c r="BK1484"/>
  <c r="BK1483"/>
  <c r="J1483"/>
  <c r="J1484"/>
  <c r="BE1484"/>
  <c r="J77"/>
  <c r="BI1482"/>
  <c r="BH1482"/>
  <c r="BG1482"/>
  <c r="BF1482"/>
  <c r="T1482"/>
  <c r="R1482"/>
  <c r="P1482"/>
  <c r="BK1482"/>
  <c r="J1482"/>
  <c r="BE1482"/>
  <c r="BI1481"/>
  <c r="BH1481"/>
  <c r="BG1481"/>
  <c r="BF1481"/>
  <c r="T1481"/>
  <c r="T1480"/>
  <c r="R1481"/>
  <c r="R1480"/>
  <c r="P1481"/>
  <c r="P1480"/>
  <c r="BK1481"/>
  <c r="BK1480"/>
  <c r="J1480"/>
  <c r="J1481"/>
  <c r="BE1481"/>
  <c r="J76"/>
  <c r="BI1479"/>
  <c r="BH1479"/>
  <c r="BG1479"/>
  <c r="BF1479"/>
  <c r="T1479"/>
  <c r="T1478"/>
  <c r="R1479"/>
  <c r="R1478"/>
  <c r="P1479"/>
  <c r="P1478"/>
  <c r="BK1479"/>
  <c r="BK1478"/>
  <c r="J1478"/>
  <c r="J1479"/>
  <c r="BE1479"/>
  <c r="J75"/>
  <c r="BI1476"/>
  <c r="BH1476"/>
  <c r="BG1476"/>
  <c r="BF1476"/>
  <c r="T1476"/>
  <c r="R1476"/>
  <c r="P1476"/>
  <c r="BK1476"/>
  <c r="J1476"/>
  <c r="BE1476"/>
  <c r="BI1475"/>
  <c r="BH1475"/>
  <c r="BG1475"/>
  <c r="BF1475"/>
  <c r="T1475"/>
  <c r="R1475"/>
  <c r="P1475"/>
  <c r="BK1475"/>
  <c r="J1475"/>
  <c r="BE1475"/>
  <c r="BI1474"/>
  <c r="BH1474"/>
  <c r="BG1474"/>
  <c r="BF1474"/>
  <c r="T1474"/>
  <c r="R1474"/>
  <c r="P1474"/>
  <c r="BK1474"/>
  <c r="J1474"/>
  <c r="BE1474"/>
  <c r="BI1473"/>
  <c r="BH1473"/>
  <c r="BG1473"/>
  <c r="BF1473"/>
  <c r="T1473"/>
  <c r="R1473"/>
  <c r="P1473"/>
  <c r="BK1473"/>
  <c r="J1473"/>
  <c r="BE1473"/>
  <c r="BI1462"/>
  <c r="BH1462"/>
  <c r="BG1462"/>
  <c r="BF1462"/>
  <c r="T1462"/>
  <c r="R1462"/>
  <c r="P1462"/>
  <c r="BK1462"/>
  <c r="J1462"/>
  <c r="BE1462"/>
  <c r="BI1460"/>
  <c r="BH1460"/>
  <c r="BG1460"/>
  <c r="BF1460"/>
  <c r="T1460"/>
  <c r="R1460"/>
  <c r="P1460"/>
  <c r="BK1460"/>
  <c r="J1460"/>
  <c r="BE1460"/>
  <c r="BI1459"/>
  <c r="BH1459"/>
  <c r="BG1459"/>
  <c r="BF1459"/>
  <c r="T1459"/>
  <c r="R1459"/>
  <c r="P1459"/>
  <c r="BK1459"/>
  <c r="J1459"/>
  <c r="BE1459"/>
  <c r="BI1457"/>
  <c r="BH1457"/>
  <c r="BG1457"/>
  <c r="BF1457"/>
  <c r="T1457"/>
  <c r="R1457"/>
  <c r="P1457"/>
  <c r="BK1457"/>
  <c r="J1457"/>
  <c r="BE1457"/>
  <c r="BI1456"/>
  <c r="BH1456"/>
  <c r="BG1456"/>
  <c r="BF1456"/>
  <c r="T1456"/>
  <c r="R1456"/>
  <c r="P1456"/>
  <c r="BK1456"/>
  <c r="J1456"/>
  <c r="BE1456"/>
  <c r="BI1455"/>
  <c r="BH1455"/>
  <c r="BG1455"/>
  <c r="BF1455"/>
  <c r="T1455"/>
  <c r="R1455"/>
  <c r="P1455"/>
  <c r="BK1455"/>
  <c r="J1455"/>
  <c r="BE1455"/>
  <c r="BI1454"/>
  <c r="BH1454"/>
  <c r="BG1454"/>
  <c r="BF1454"/>
  <c r="T1454"/>
  <c r="R1454"/>
  <c r="P1454"/>
  <c r="BK1454"/>
  <c r="J1454"/>
  <c r="BE1454"/>
  <c r="BI1453"/>
  <c r="BH1453"/>
  <c r="BG1453"/>
  <c r="BF1453"/>
  <c r="T1453"/>
  <c r="R1453"/>
  <c r="P1453"/>
  <c r="BK1453"/>
  <c r="J1453"/>
  <c r="BE1453"/>
  <c r="BI1452"/>
  <c r="BH1452"/>
  <c r="BG1452"/>
  <c r="BF1452"/>
  <c r="T1452"/>
  <c r="R1452"/>
  <c r="P1452"/>
  <c r="BK1452"/>
  <c r="J1452"/>
  <c r="BE1452"/>
  <c r="BI1451"/>
  <c r="BH1451"/>
  <c r="BG1451"/>
  <c r="BF1451"/>
  <c r="T1451"/>
  <c r="R1451"/>
  <c r="P1451"/>
  <c r="BK1451"/>
  <c r="J1451"/>
  <c r="BE1451"/>
  <c r="BI1450"/>
  <c r="BH1450"/>
  <c r="BG1450"/>
  <c r="BF1450"/>
  <c r="T1450"/>
  <c r="R1450"/>
  <c r="P1450"/>
  <c r="BK1450"/>
  <c r="J1450"/>
  <c r="BE1450"/>
  <c r="BI1449"/>
  <c r="BH1449"/>
  <c r="BG1449"/>
  <c r="BF1449"/>
  <c r="T1449"/>
  <c r="R1449"/>
  <c r="P1449"/>
  <c r="BK1449"/>
  <c r="J1449"/>
  <c r="BE1449"/>
  <c r="BI1448"/>
  <c r="BH1448"/>
  <c r="BG1448"/>
  <c r="BF1448"/>
  <c r="T1448"/>
  <c r="R1448"/>
  <c r="P1448"/>
  <c r="BK1448"/>
  <c r="J1448"/>
  <c r="BE1448"/>
  <c r="BI1447"/>
  <c r="BH1447"/>
  <c r="BG1447"/>
  <c r="BF1447"/>
  <c r="T1447"/>
  <c r="T1446"/>
  <c r="R1447"/>
  <c r="R1446"/>
  <c r="P1447"/>
  <c r="P1446"/>
  <c r="BK1447"/>
  <c r="BK1446"/>
  <c r="J1446"/>
  <c r="J1447"/>
  <c r="BE1447"/>
  <c r="J74"/>
  <c r="BI1444"/>
  <c r="BH1444"/>
  <c r="BG1444"/>
  <c r="BF1444"/>
  <c r="T1444"/>
  <c r="R1444"/>
  <c r="P1444"/>
  <c r="BK1444"/>
  <c r="J1444"/>
  <c r="BE1444"/>
  <c r="BI1443"/>
  <c r="BH1443"/>
  <c r="BG1443"/>
  <c r="BF1443"/>
  <c r="T1443"/>
  <c r="R1443"/>
  <c r="P1443"/>
  <c r="BK1443"/>
  <c r="J1443"/>
  <c r="BE1443"/>
  <c r="BI1442"/>
  <c r="BH1442"/>
  <c r="BG1442"/>
  <c r="BF1442"/>
  <c r="T1442"/>
  <c r="R1442"/>
  <c r="P1442"/>
  <c r="BK1442"/>
  <c r="J1442"/>
  <c r="BE1442"/>
  <c r="BI1441"/>
  <c r="BH1441"/>
  <c r="BG1441"/>
  <c r="BF1441"/>
  <c r="T1441"/>
  <c r="R1441"/>
  <c r="P1441"/>
  <c r="BK1441"/>
  <c r="J1441"/>
  <c r="BE1441"/>
  <c r="BI1440"/>
  <c r="BH1440"/>
  <c r="BG1440"/>
  <c r="BF1440"/>
  <c r="T1440"/>
  <c r="R1440"/>
  <c r="P1440"/>
  <c r="BK1440"/>
  <c r="J1440"/>
  <c r="BE1440"/>
  <c r="BI1438"/>
  <c r="BH1438"/>
  <c r="BG1438"/>
  <c r="BF1438"/>
  <c r="T1438"/>
  <c r="R1438"/>
  <c r="P1438"/>
  <c r="BK1438"/>
  <c r="J1438"/>
  <c r="BE1438"/>
  <c r="BI1436"/>
  <c r="BH1436"/>
  <c r="BG1436"/>
  <c r="BF1436"/>
  <c r="T1436"/>
  <c r="R1436"/>
  <c r="P1436"/>
  <c r="BK1436"/>
  <c r="J1436"/>
  <c r="BE1436"/>
  <c r="BI1435"/>
  <c r="BH1435"/>
  <c r="BG1435"/>
  <c r="BF1435"/>
  <c r="T1435"/>
  <c r="T1434"/>
  <c r="R1435"/>
  <c r="R1434"/>
  <c r="P1435"/>
  <c r="P1434"/>
  <c r="BK1435"/>
  <c r="BK1434"/>
  <c r="J1434"/>
  <c r="J1435"/>
  <c r="BE1435"/>
  <c r="J73"/>
  <c r="BI1432"/>
  <c r="BH1432"/>
  <c r="BG1432"/>
  <c r="BF1432"/>
  <c r="T1432"/>
  <c r="R1432"/>
  <c r="P1432"/>
  <c r="BK1432"/>
  <c r="J1432"/>
  <c r="BE1432"/>
  <c r="BI1431"/>
  <c r="BH1431"/>
  <c r="BG1431"/>
  <c r="BF1431"/>
  <c r="T1431"/>
  <c r="R1431"/>
  <c r="P1431"/>
  <c r="BK1431"/>
  <c r="J1431"/>
  <c r="BE1431"/>
  <c r="BI1430"/>
  <c r="BH1430"/>
  <c r="BG1430"/>
  <c r="BF1430"/>
  <c r="T1430"/>
  <c r="R1430"/>
  <c r="P1430"/>
  <c r="BK1430"/>
  <c r="J1430"/>
  <c r="BE1430"/>
  <c r="BI1429"/>
  <c r="BH1429"/>
  <c r="BG1429"/>
  <c r="BF1429"/>
  <c r="T1429"/>
  <c r="R1429"/>
  <c r="P1429"/>
  <c r="BK1429"/>
  <c r="J1429"/>
  <c r="BE1429"/>
  <c r="BI1427"/>
  <c r="BH1427"/>
  <c r="BG1427"/>
  <c r="BF1427"/>
  <c r="T1427"/>
  <c r="R1427"/>
  <c r="P1427"/>
  <c r="BK1427"/>
  <c r="J1427"/>
  <c r="BE1427"/>
  <c r="BI1426"/>
  <c r="BH1426"/>
  <c r="BG1426"/>
  <c r="BF1426"/>
  <c r="T1426"/>
  <c r="R1426"/>
  <c r="P1426"/>
  <c r="BK1426"/>
  <c r="J1426"/>
  <c r="BE1426"/>
  <c r="BI1425"/>
  <c r="BH1425"/>
  <c r="BG1425"/>
  <c r="BF1425"/>
  <c r="T1425"/>
  <c r="R1425"/>
  <c r="P1425"/>
  <c r="BK1425"/>
  <c r="J1425"/>
  <c r="BE1425"/>
  <c r="BI1424"/>
  <c r="BH1424"/>
  <c r="BG1424"/>
  <c r="BF1424"/>
  <c r="T1424"/>
  <c r="R1424"/>
  <c r="P1424"/>
  <c r="BK1424"/>
  <c r="J1424"/>
  <c r="BE1424"/>
  <c r="BI1423"/>
  <c r="BH1423"/>
  <c r="BG1423"/>
  <c r="BF1423"/>
  <c r="T1423"/>
  <c r="R1423"/>
  <c r="P1423"/>
  <c r="BK1423"/>
  <c r="J1423"/>
  <c r="BE1423"/>
  <c r="BI1422"/>
  <c r="BH1422"/>
  <c r="BG1422"/>
  <c r="BF1422"/>
  <c r="T1422"/>
  <c r="R1422"/>
  <c r="P1422"/>
  <c r="BK1422"/>
  <c r="J1422"/>
  <c r="BE1422"/>
  <c r="BI1421"/>
  <c r="BH1421"/>
  <c r="BG1421"/>
  <c r="BF1421"/>
  <c r="T1421"/>
  <c r="T1420"/>
  <c r="R1421"/>
  <c r="R1420"/>
  <c r="P1421"/>
  <c r="P1420"/>
  <c r="BK1421"/>
  <c r="BK1420"/>
  <c r="J1420"/>
  <c r="J1421"/>
  <c r="BE1421"/>
  <c r="J72"/>
  <c r="BI1419"/>
  <c r="BH1419"/>
  <c r="BG1419"/>
  <c r="BF1419"/>
  <c r="T1419"/>
  <c r="T1418"/>
  <c r="R1419"/>
  <c r="R1418"/>
  <c r="P1419"/>
  <c r="P1418"/>
  <c r="BK1419"/>
  <c r="BK1418"/>
  <c r="J1418"/>
  <c r="J1419"/>
  <c r="BE1419"/>
  <c r="J71"/>
  <c r="BI1416"/>
  <c r="BH1416"/>
  <c r="BG1416"/>
  <c r="BF1416"/>
  <c r="T1416"/>
  <c r="R1416"/>
  <c r="P1416"/>
  <c r="BK1416"/>
  <c r="J1416"/>
  <c r="BE1416"/>
  <c r="BI1414"/>
  <c r="BH1414"/>
  <c r="BG1414"/>
  <c r="BF1414"/>
  <c r="T1414"/>
  <c r="T1413"/>
  <c r="R1414"/>
  <c r="R1413"/>
  <c r="P1414"/>
  <c r="P1413"/>
  <c r="BK1414"/>
  <c r="BK1413"/>
  <c r="J1413"/>
  <c r="J1414"/>
  <c r="BE1414"/>
  <c r="J70"/>
  <c r="BI1411"/>
  <c r="BH1411"/>
  <c r="BG1411"/>
  <c r="BF1411"/>
  <c r="T1411"/>
  <c r="R1411"/>
  <c r="P1411"/>
  <c r="BK1411"/>
  <c r="J1411"/>
  <c r="BE1411"/>
  <c r="BI1409"/>
  <c r="BH1409"/>
  <c r="BG1409"/>
  <c r="BF1409"/>
  <c r="T1409"/>
  <c r="R1409"/>
  <c r="P1409"/>
  <c r="BK1409"/>
  <c r="J1409"/>
  <c r="BE1409"/>
  <c r="BI1407"/>
  <c r="BH1407"/>
  <c r="BG1407"/>
  <c r="BF1407"/>
  <c r="T1407"/>
  <c r="T1406"/>
  <c r="R1407"/>
  <c r="R1406"/>
  <c r="P1407"/>
  <c r="P1406"/>
  <c r="BK1407"/>
  <c r="BK1406"/>
  <c r="J1406"/>
  <c r="J1407"/>
  <c r="BE1407"/>
  <c r="J69"/>
  <c r="BI1404"/>
  <c r="BH1404"/>
  <c r="BG1404"/>
  <c r="BF1404"/>
  <c r="T1404"/>
  <c r="R1404"/>
  <c r="P1404"/>
  <c r="BK1404"/>
  <c r="J1404"/>
  <c r="BE1404"/>
  <c r="BI1402"/>
  <c r="BH1402"/>
  <c r="BG1402"/>
  <c r="BF1402"/>
  <c r="T1402"/>
  <c r="R1402"/>
  <c r="P1402"/>
  <c r="BK1402"/>
  <c r="J1402"/>
  <c r="BE1402"/>
  <c r="BI1401"/>
  <c r="BH1401"/>
  <c r="BG1401"/>
  <c r="BF1401"/>
  <c r="T1401"/>
  <c r="R1401"/>
  <c r="P1401"/>
  <c r="BK1401"/>
  <c r="J1401"/>
  <c r="BE1401"/>
  <c r="BI1399"/>
  <c r="BH1399"/>
  <c r="BG1399"/>
  <c r="BF1399"/>
  <c r="T1399"/>
  <c r="R1399"/>
  <c r="P1399"/>
  <c r="BK1399"/>
  <c r="J1399"/>
  <c r="BE1399"/>
  <c r="BI1397"/>
  <c r="BH1397"/>
  <c r="BG1397"/>
  <c r="BF1397"/>
  <c r="T1397"/>
  <c r="R1397"/>
  <c r="P1397"/>
  <c r="BK1397"/>
  <c r="J1397"/>
  <c r="BE1397"/>
  <c r="BI1395"/>
  <c r="BH1395"/>
  <c r="BG1395"/>
  <c r="BF1395"/>
  <c r="T1395"/>
  <c r="R1395"/>
  <c r="P1395"/>
  <c r="BK1395"/>
  <c r="J1395"/>
  <c r="BE1395"/>
  <c r="BI1390"/>
  <c r="BH1390"/>
  <c r="BG1390"/>
  <c r="BF1390"/>
  <c r="T1390"/>
  <c r="R1390"/>
  <c r="P1390"/>
  <c r="BK1390"/>
  <c r="J1390"/>
  <c r="BE1390"/>
  <c r="BI1386"/>
  <c r="BH1386"/>
  <c r="BG1386"/>
  <c r="BF1386"/>
  <c r="T1386"/>
  <c r="R1386"/>
  <c r="P1386"/>
  <c r="BK1386"/>
  <c r="J1386"/>
  <c r="BE1386"/>
  <c r="BI1381"/>
  <c r="BH1381"/>
  <c r="BG1381"/>
  <c r="BF1381"/>
  <c r="T1381"/>
  <c r="R1381"/>
  <c r="P1381"/>
  <c r="BK1381"/>
  <c r="J1381"/>
  <c r="BE1381"/>
  <c r="BI1376"/>
  <c r="BH1376"/>
  <c r="BG1376"/>
  <c r="BF1376"/>
  <c r="T1376"/>
  <c r="R1376"/>
  <c r="P1376"/>
  <c r="BK1376"/>
  <c r="J1376"/>
  <c r="BE1376"/>
  <c r="BI1372"/>
  <c r="BH1372"/>
  <c r="BG1372"/>
  <c r="BF1372"/>
  <c r="T1372"/>
  <c r="R1372"/>
  <c r="P1372"/>
  <c r="BK1372"/>
  <c r="J1372"/>
  <c r="BE1372"/>
  <c r="BI1368"/>
  <c r="BH1368"/>
  <c r="BG1368"/>
  <c r="BF1368"/>
  <c r="T1368"/>
  <c r="R1368"/>
  <c r="P1368"/>
  <c r="BK1368"/>
  <c r="J1368"/>
  <c r="BE1368"/>
  <c r="BI1364"/>
  <c r="BH1364"/>
  <c r="BG1364"/>
  <c r="BF1364"/>
  <c r="T1364"/>
  <c r="R1364"/>
  <c r="P1364"/>
  <c r="BK1364"/>
  <c r="J1364"/>
  <c r="BE1364"/>
  <c r="BI1360"/>
  <c r="BH1360"/>
  <c r="BG1360"/>
  <c r="BF1360"/>
  <c r="T1360"/>
  <c r="R1360"/>
  <c r="P1360"/>
  <c r="BK1360"/>
  <c r="J1360"/>
  <c r="BE1360"/>
  <c r="BI1356"/>
  <c r="BH1356"/>
  <c r="BG1356"/>
  <c r="BF1356"/>
  <c r="T1356"/>
  <c r="R1356"/>
  <c r="P1356"/>
  <c r="BK1356"/>
  <c r="J1356"/>
  <c r="BE1356"/>
  <c r="BI1352"/>
  <c r="BH1352"/>
  <c r="BG1352"/>
  <c r="BF1352"/>
  <c r="T1352"/>
  <c r="R1352"/>
  <c r="P1352"/>
  <c r="BK1352"/>
  <c r="J1352"/>
  <c r="BE1352"/>
  <c r="BI1348"/>
  <c r="BH1348"/>
  <c r="BG1348"/>
  <c r="BF1348"/>
  <c r="T1348"/>
  <c r="R1348"/>
  <c r="P1348"/>
  <c r="BK1348"/>
  <c r="J1348"/>
  <c r="BE1348"/>
  <c r="BI1346"/>
  <c r="BH1346"/>
  <c r="BG1346"/>
  <c r="BF1346"/>
  <c r="T1346"/>
  <c r="R1346"/>
  <c r="P1346"/>
  <c r="BK1346"/>
  <c r="J1346"/>
  <c r="BE1346"/>
  <c r="BI1341"/>
  <c r="BH1341"/>
  <c r="BG1341"/>
  <c r="BF1341"/>
  <c r="T1341"/>
  <c r="R1341"/>
  <c r="P1341"/>
  <c r="BK1341"/>
  <c r="J1341"/>
  <c r="BE1341"/>
  <c r="BI1337"/>
  <c r="BH1337"/>
  <c r="BG1337"/>
  <c r="BF1337"/>
  <c r="T1337"/>
  <c r="R1337"/>
  <c r="P1337"/>
  <c r="BK1337"/>
  <c r="J1337"/>
  <c r="BE1337"/>
  <c r="BI1332"/>
  <c r="BH1332"/>
  <c r="BG1332"/>
  <c r="BF1332"/>
  <c r="T1332"/>
  <c r="R1332"/>
  <c r="P1332"/>
  <c r="BK1332"/>
  <c r="J1332"/>
  <c r="BE1332"/>
  <c r="BI1327"/>
  <c r="BH1327"/>
  <c r="BG1327"/>
  <c r="BF1327"/>
  <c r="T1327"/>
  <c r="R1327"/>
  <c r="P1327"/>
  <c r="BK1327"/>
  <c r="J1327"/>
  <c r="BE1327"/>
  <c r="BI1322"/>
  <c r="BH1322"/>
  <c r="BG1322"/>
  <c r="BF1322"/>
  <c r="T1322"/>
  <c r="R1322"/>
  <c r="P1322"/>
  <c r="BK1322"/>
  <c r="J1322"/>
  <c r="BE1322"/>
  <c r="BI1318"/>
  <c r="BH1318"/>
  <c r="BG1318"/>
  <c r="BF1318"/>
  <c r="T1318"/>
  <c r="R1318"/>
  <c r="P1318"/>
  <c r="BK1318"/>
  <c r="J1318"/>
  <c r="BE1318"/>
  <c r="BI1313"/>
  <c r="BH1313"/>
  <c r="BG1313"/>
  <c r="BF1313"/>
  <c r="T1313"/>
  <c r="R1313"/>
  <c r="P1313"/>
  <c r="BK1313"/>
  <c r="J1313"/>
  <c r="BE1313"/>
  <c r="BI1308"/>
  <c r="BH1308"/>
  <c r="BG1308"/>
  <c r="BF1308"/>
  <c r="T1308"/>
  <c r="R1308"/>
  <c r="P1308"/>
  <c r="BK1308"/>
  <c r="J1308"/>
  <c r="BE1308"/>
  <c r="BI1303"/>
  <c r="BH1303"/>
  <c r="BG1303"/>
  <c r="BF1303"/>
  <c r="T1303"/>
  <c r="R1303"/>
  <c r="P1303"/>
  <c r="BK1303"/>
  <c r="J1303"/>
  <c r="BE1303"/>
  <c r="BI1299"/>
  <c r="BH1299"/>
  <c r="BG1299"/>
  <c r="BF1299"/>
  <c r="T1299"/>
  <c r="T1298"/>
  <c r="R1299"/>
  <c r="R1298"/>
  <c r="P1299"/>
  <c r="P1298"/>
  <c r="BK1299"/>
  <c r="BK1298"/>
  <c r="J1298"/>
  <c r="J1299"/>
  <c r="BE1299"/>
  <c r="J68"/>
  <c r="BI1296"/>
  <c r="BH1296"/>
  <c r="BG1296"/>
  <c r="BF1296"/>
  <c r="T1296"/>
  <c r="R1296"/>
  <c r="P1296"/>
  <c r="BK1296"/>
  <c r="J1296"/>
  <c r="BE1296"/>
  <c r="BI1295"/>
  <c r="BH1295"/>
  <c r="BG1295"/>
  <c r="BF1295"/>
  <c r="T1295"/>
  <c r="R1295"/>
  <c r="P1295"/>
  <c r="BK1295"/>
  <c r="J1295"/>
  <c r="BE1295"/>
  <c r="BI1287"/>
  <c r="BH1287"/>
  <c r="BG1287"/>
  <c r="BF1287"/>
  <c r="T1287"/>
  <c r="R1287"/>
  <c r="P1287"/>
  <c r="BK1287"/>
  <c r="J1287"/>
  <c r="BE1287"/>
  <c r="BI1283"/>
  <c r="BH1283"/>
  <c r="BG1283"/>
  <c r="BF1283"/>
  <c r="T1283"/>
  <c r="R1283"/>
  <c r="P1283"/>
  <c r="BK1283"/>
  <c r="J1283"/>
  <c r="BE1283"/>
  <c r="BI1273"/>
  <c r="BH1273"/>
  <c r="BG1273"/>
  <c r="BF1273"/>
  <c r="T1273"/>
  <c r="R1273"/>
  <c r="P1273"/>
  <c r="BK1273"/>
  <c r="J1273"/>
  <c r="BE1273"/>
  <c r="BI1270"/>
  <c r="BH1270"/>
  <c r="BG1270"/>
  <c r="BF1270"/>
  <c r="T1270"/>
  <c r="R1270"/>
  <c r="P1270"/>
  <c r="BK1270"/>
  <c r="J1270"/>
  <c r="BE1270"/>
  <c r="BI1268"/>
  <c r="BH1268"/>
  <c r="BG1268"/>
  <c r="BF1268"/>
  <c r="T1268"/>
  <c r="R1268"/>
  <c r="P1268"/>
  <c r="BK1268"/>
  <c r="J1268"/>
  <c r="BE1268"/>
  <c r="BI1263"/>
  <c r="BH1263"/>
  <c r="BG1263"/>
  <c r="BF1263"/>
  <c r="T1263"/>
  <c r="R1263"/>
  <c r="P1263"/>
  <c r="BK1263"/>
  <c r="J1263"/>
  <c r="BE1263"/>
  <c r="BI1257"/>
  <c r="BH1257"/>
  <c r="BG1257"/>
  <c r="BF1257"/>
  <c r="T1257"/>
  <c r="R1257"/>
  <c r="P1257"/>
  <c r="BK1257"/>
  <c r="J1257"/>
  <c r="BE1257"/>
  <c r="BI1252"/>
  <c r="BH1252"/>
  <c r="BG1252"/>
  <c r="BF1252"/>
  <c r="T1252"/>
  <c r="R1252"/>
  <c r="P1252"/>
  <c r="BK1252"/>
  <c r="J1252"/>
  <c r="BE1252"/>
  <c r="BI1250"/>
  <c r="BH1250"/>
  <c r="BG1250"/>
  <c r="BF1250"/>
  <c r="T1250"/>
  <c r="R1250"/>
  <c r="P1250"/>
  <c r="BK1250"/>
  <c r="J1250"/>
  <c r="BE1250"/>
  <c r="BI1245"/>
  <c r="BH1245"/>
  <c r="BG1245"/>
  <c r="BF1245"/>
  <c r="T1245"/>
  <c r="R1245"/>
  <c r="P1245"/>
  <c r="BK1245"/>
  <c r="J1245"/>
  <c r="BE1245"/>
  <c r="BI1239"/>
  <c r="BH1239"/>
  <c r="BG1239"/>
  <c r="BF1239"/>
  <c r="T1239"/>
  <c r="R1239"/>
  <c r="P1239"/>
  <c r="BK1239"/>
  <c r="J1239"/>
  <c r="BE1239"/>
  <c r="BI1234"/>
  <c r="BH1234"/>
  <c r="BG1234"/>
  <c r="BF1234"/>
  <c r="T1234"/>
  <c r="R1234"/>
  <c r="P1234"/>
  <c r="BK1234"/>
  <c r="J1234"/>
  <c r="BE1234"/>
  <c r="BI1229"/>
  <c r="BH1229"/>
  <c r="BG1229"/>
  <c r="BF1229"/>
  <c r="T1229"/>
  <c r="R1229"/>
  <c r="P1229"/>
  <c r="BK1229"/>
  <c r="J1229"/>
  <c r="BE1229"/>
  <c r="BI1224"/>
  <c r="BH1224"/>
  <c r="BG1224"/>
  <c r="BF1224"/>
  <c r="T1224"/>
  <c r="R1224"/>
  <c r="P1224"/>
  <c r="BK1224"/>
  <c r="J1224"/>
  <c r="BE1224"/>
  <c r="BI1222"/>
  <c r="BH1222"/>
  <c r="BG1222"/>
  <c r="BF1222"/>
  <c r="T1222"/>
  <c r="R1222"/>
  <c r="P1222"/>
  <c r="BK1222"/>
  <c r="J1222"/>
  <c r="BE1222"/>
  <c r="BI1221"/>
  <c r="BH1221"/>
  <c r="BG1221"/>
  <c r="BF1221"/>
  <c r="T1221"/>
  <c r="T1220"/>
  <c r="R1221"/>
  <c r="R1220"/>
  <c r="P1221"/>
  <c r="P1220"/>
  <c r="BK1221"/>
  <c r="BK1220"/>
  <c r="J1220"/>
  <c r="J1221"/>
  <c r="BE1221"/>
  <c r="J67"/>
  <c r="BI1218"/>
  <c r="BH1218"/>
  <c r="BG1218"/>
  <c r="BF1218"/>
  <c r="T1218"/>
  <c r="R1218"/>
  <c r="P1218"/>
  <c r="BK1218"/>
  <c r="J1218"/>
  <c r="BE1218"/>
  <c r="BI1217"/>
  <c r="BH1217"/>
  <c r="BG1217"/>
  <c r="BF1217"/>
  <c r="T1217"/>
  <c r="R1217"/>
  <c r="P1217"/>
  <c r="BK1217"/>
  <c r="J1217"/>
  <c r="BE1217"/>
  <c r="BI1206"/>
  <c r="BH1206"/>
  <c r="BG1206"/>
  <c r="BF1206"/>
  <c r="T1206"/>
  <c r="R1206"/>
  <c r="P1206"/>
  <c r="BK1206"/>
  <c r="J1206"/>
  <c r="BE1206"/>
  <c r="BI1200"/>
  <c r="BH1200"/>
  <c r="BG1200"/>
  <c r="BF1200"/>
  <c r="T1200"/>
  <c r="R1200"/>
  <c r="P1200"/>
  <c r="BK1200"/>
  <c r="J1200"/>
  <c r="BE1200"/>
  <c r="BI1196"/>
  <c r="BH1196"/>
  <c r="BG1196"/>
  <c r="BF1196"/>
  <c r="T1196"/>
  <c r="R1196"/>
  <c r="P1196"/>
  <c r="BK1196"/>
  <c r="J1196"/>
  <c r="BE1196"/>
  <c r="BI1192"/>
  <c r="BH1192"/>
  <c r="BG1192"/>
  <c r="BF1192"/>
  <c r="T1192"/>
  <c r="R1192"/>
  <c r="P1192"/>
  <c r="BK1192"/>
  <c r="J1192"/>
  <c r="BE1192"/>
  <c r="BI1191"/>
  <c r="BH1191"/>
  <c r="BG1191"/>
  <c r="BF1191"/>
  <c r="T1191"/>
  <c r="R1191"/>
  <c r="P1191"/>
  <c r="BK1191"/>
  <c r="J1191"/>
  <c r="BE1191"/>
  <c r="BI1186"/>
  <c r="BH1186"/>
  <c r="BG1186"/>
  <c r="BF1186"/>
  <c r="T1186"/>
  <c r="R1186"/>
  <c r="P1186"/>
  <c r="BK1186"/>
  <c r="J1186"/>
  <c r="BE1186"/>
  <c r="BI1181"/>
  <c r="BH1181"/>
  <c r="BG1181"/>
  <c r="BF1181"/>
  <c r="T1181"/>
  <c r="R1181"/>
  <c r="P1181"/>
  <c r="BK1181"/>
  <c r="J1181"/>
  <c r="BE1181"/>
  <c r="BI1176"/>
  <c r="BH1176"/>
  <c r="BG1176"/>
  <c r="BF1176"/>
  <c r="T1176"/>
  <c r="R1176"/>
  <c r="P1176"/>
  <c r="BK1176"/>
  <c r="J1176"/>
  <c r="BE1176"/>
  <c r="BI1171"/>
  <c r="BH1171"/>
  <c r="BG1171"/>
  <c r="BF1171"/>
  <c r="T1171"/>
  <c r="R1171"/>
  <c r="P1171"/>
  <c r="BK1171"/>
  <c r="J1171"/>
  <c r="BE1171"/>
  <c r="BI1166"/>
  <c r="BH1166"/>
  <c r="BG1166"/>
  <c r="BF1166"/>
  <c r="T1166"/>
  <c r="R1166"/>
  <c r="P1166"/>
  <c r="BK1166"/>
  <c r="J1166"/>
  <c r="BE1166"/>
  <c r="BI1161"/>
  <c r="BH1161"/>
  <c r="BG1161"/>
  <c r="BF1161"/>
  <c r="T1161"/>
  <c r="R1161"/>
  <c r="P1161"/>
  <c r="BK1161"/>
  <c r="J1161"/>
  <c r="BE1161"/>
  <c r="BI1157"/>
  <c r="BH1157"/>
  <c r="BG1157"/>
  <c r="BF1157"/>
  <c r="T1157"/>
  <c r="R1157"/>
  <c r="P1157"/>
  <c r="BK1157"/>
  <c r="J1157"/>
  <c r="BE1157"/>
  <c r="BI1152"/>
  <c r="BH1152"/>
  <c r="BG1152"/>
  <c r="BF1152"/>
  <c r="T1152"/>
  <c r="R1152"/>
  <c r="P1152"/>
  <c r="BK1152"/>
  <c r="J1152"/>
  <c r="BE1152"/>
  <c r="BI1146"/>
  <c r="BH1146"/>
  <c r="BG1146"/>
  <c r="BF1146"/>
  <c r="T1146"/>
  <c r="R1146"/>
  <c r="P1146"/>
  <c r="BK1146"/>
  <c r="J1146"/>
  <c r="BE1146"/>
  <c r="BI1141"/>
  <c r="BH1141"/>
  <c r="BG1141"/>
  <c r="BF1141"/>
  <c r="T1141"/>
  <c r="R1141"/>
  <c r="P1141"/>
  <c r="BK1141"/>
  <c r="J1141"/>
  <c r="BE1141"/>
  <c r="BI1137"/>
  <c r="BH1137"/>
  <c r="BG1137"/>
  <c r="BF1137"/>
  <c r="T1137"/>
  <c r="R1137"/>
  <c r="P1137"/>
  <c r="BK1137"/>
  <c r="J1137"/>
  <c r="BE1137"/>
  <c r="BI1133"/>
  <c r="BH1133"/>
  <c r="BG1133"/>
  <c r="BF1133"/>
  <c r="T1133"/>
  <c r="R1133"/>
  <c r="P1133"/>
  <c r="BK1133"/>
  <c r="J1133"/>
  <c r="BE1133"/>
  <c r="BI1129"/>
  <c r="BH1129"/>
  <c r="BG1129"/>
  <c r="BF1129"/>
  <c r="T1129"/>
  <c r="R1129"/>
  <c r="P1129"/>
  <c r="BK1129"/>
  <c r="J1129"/>
  <c r="BE1129"/>
  <c r="BI1125"/>
  <c r="BH1125"/>
  <c r="BG1125"/>
  <c r="BF1125"/>
  <c r="T1125"/>
  <c r="R1125"/>
  <c r="P1125"/>
  <c r="BK1125"/>
  <c r="J1125"/>
  <c r="BE1125"/>
  <c r="BI1124"/>
  <c r="BH1124"/>
  <c r="BG1124"/>
  <c r="BF1124"/>
  <c r="T1124"/>
  <c r="R1124"/>
  <c r="P1124"/>
  <c r="BK1124"/>
  <c r="J1124"/>
  <c r="BE1124"/>
  <c r="BI1123"/>
  <c r="BH1123"/>
  <c r="BG1123"/>
  <c r="BF1123"/>
  <c r="T1123"/>
  <c r="T1122"/>
  <c r="R1123"/>
  <c r="R1122"/>
  <c r="P1123"/>
  <c r="P1122"/>
  <c r="BK1123"/>
  <c r="BK1122"/>
  <c r="J1122"/>
  <c r="J1123"/>
  <c r="BE1123"/>
  <c r="J66"/>
  <c r="BI1120"/>
  <c r="BH1120"/>
  <c r="BG1120"/>
  <c r="BF1120"/>
  <c r="T1120"/>
  <c r="R1120"/>
  <c r="P1120"/>
  <c r="BK1120"/>
  <c r="J1120"/>
  <c r="BE1120"/>
  <c r="BI1118"/>
  <c r="BH1118"/>
  <c r="BG1118"/>
  <c r="BF1118"/>
  <c r="T1118"/>
  <c r="R1118"/>
  <c r="P1118"/>
  <c r="BK1118"/>
  <c r="J1118"/>
  <c r="BE1118"/>
  <c r="BI1116"/>
  <c r="BH1116"/>
  <c r="BG1116"/>
  <c r="BF1116"/>
  <c r="T1116"/>
  <c r="R1116"/>
  <c r="P1116"/>
  <c r="BK1116"/>
  <c r="J1116"/>
  <c r="BE1116"/>
  <c r="BI1112"/>
  <c r="BH1112"/>
  <c r="BG1112"/>
  <c r="BF1112"/>
  <c r="T1112"/>
  <c r="R1112"/>
  <c r="P1112"/>
  <c r="BK1112"/>
  <c r="J1112"/>
  <c r="BE1112"/>
  <c r="BI1107"/>
  <c r="BH1107"/>
  <c r="BG1107"/>
  <c r="BF1107"/>
  <c r="T1107"/>
  <c r="R1107"/>
  <c r="P1107"/>
  <c r="BK1107"/>
  <c r="J1107"/>
  <c r="BE1107"/>
  <c r="BI1100"/>
  <c r="BH1100"/>
  <c r="BG1100"/>
  <c r="BF1100"/>
  <c r="T1100"/>
  <c r="R1100"/>
  <c r="P1100"/>
  <c r="BK1100"/>
  <c r="J1100"/>
  <c r="BE1100"/>
  <c r="BI1098"/>
  <c r="BH1098"/>
  <c r="BG1098"/>
  <c r="BF1098"/>
  <c r="T1098"/>
  <c r="R1098"/>
  <c r="P1098"/>
  <c r="BK1098"/>
  <c r="J1098"/>
  <c r="BE1098"/>
  <c r="BI1090"/>
  <c r="BH1090"/>
  <c r="BG1090"/>
  <c r="BF1090"/>
  <c r="T1090"/>
  <c r="R1090"/>
  <c r="P1090"/>
  <c r="BK1090"/>
  <c r="J1090"/>
  <c r="BE1090"/>
  <c r="BI1088"/>
  <c r="BH1088"/>
  <c r="BG1088"/>
  <c r="BF1088"/>
  <c r="T1088"/>
  <c r="R1088"/>
  <c r="P1088"/>
  <c r="BK1088"/>
  <c r="J1088"/>
  <c r="BE1088"/>
  <c r="BI1083"/>
  <c r="BH1083"/>
  <c r="BG1083"/>
  <c r="BF1083"/>
  <c r="T1083"/>
  <c r="R1083"/>
  <c r="P1083"/>
  <c r="BK1083"/>
  <c r="J1083"/>
  <c r="BE1083"/>
  <c r="BI1081"/>
  <c r="BH1081"/>
  <c r="BG1081"/>
  <c r="BF1081"/>
  <c r="T1081"/>
  <c r="R1081"/>
  <c r="P1081"/>
  <c r="BK1081"/>
  <c r="J1081"/>
  <c r="BE1081"/>
  <c r="BI1076"/>
  <c r="BH1076"/>
  <c r="BG1076"/>
  <c r="BF1076"/>
  <c r="T1076"/>
  <c r="R1076"/>
  <c r="P1076"/>
  <c r="BK1076"/>
  <c r="J1076"/>
  <c r="BE1076"/>
  <c r="BI1074"/>
  <c r="BH1074"/>
  <c r="BG1074"/>
  <c r="BF1074"/>
  <c r="T1074"/>
  <c r="R1074"/>
  <c r="P1074"/>
  <c r="BK1074"/>
  <c r="J1074"/>
  <c r="BE1074"/>
  <c r="BI1069"/>
  <c r="BH1069"/>
  <c r="BG1069"/>
  <c r="BF1069"/>
  <c r="T1069"/>
  <c r="T1068"/>
  <c r="R1069"/>
  <c r="R1068"/>
  <c r="P1069"/>
  <c r="P1068"/>
  <c r="BK1069"/>
  <c r="BK1068"/>
  <c r="J1068"/>
  <c r="J1069"/>
  <c r="BE1069"/>
  <c r="J65"/>
  <c r="BI1066"/>
  <c r="BH1066"/>
  <c r="BG1066"/>
  <c r="BF1066"/>
  <c r="T1066"/>
  <c r="R1066"/>
  <c r="P1066"/>
  <c r="BK1066"/>
  <c r="J1066"/>
  <c r="BE1066"/>
  <c r="BI1064"/>
  <c r="BH1064"/>
  <c r="BG1064"/>
  <c r="BF1064"/>
  <c r="T1064"/>
  <c r="R1064"/>
  <c r="P1064"/>
  <c r="BK1064"/>
  <c r="J1064"/>
  <c r="BE1064"/>
  <c r="BI1062"/>
  <c r="BH1062"/>
  <c r="BG1062"/>
  <c r="BF1062"/>
  <c r="T1062"/>
  <c r="R1062"/>
  <c r="P1062"/>
  <c r="BK1062"/>
  <c r="J1062"/>
  <c r="BE1062"/>
  <c r="BI1054"/>
  <c r="BH1054"/>
  <c r="BG1054"/>
  <c r="BF1054"/>
  <c r="T1054"/>
  <c r="R1054"/>
  <c r="P1054"/>
  <c r="BK1054"/>
  <c r="J1054"/>
  <c r="BE1054"/>
  <c r="BI1052"/>
  <c r="BH1052"/>
  <c r="BG1052"/>
  <c r="BF1052"/>
  <c r="T1052"/>
  <c r="R1052"/>
  <c r="P1052"/>
  <c r="BK1052"/>
  <c r="J1052"/>
  <c r="BE1052"/>
  <c r="BI1047"/>
  <c r="BH1047"/>
  <c r="BG1047"/>
  <c r="BF1047"/>
  <c r="T1047"/>
  <c r="R1047"/>
  <c r="P1047"/>
  <c r="BK1047"/>
  <c r="J1047"/>
  <c r="BE1047"/>
  <c r="BI1045"/>
  <c r="BH1045"/>
  <c r="BG1045"/>
  <c r="BF1045"/>
  <c r="T1045"/>
  <c r="R1045"/>
  <c r="P1045"/>
  <c r="BK1045"/>
  <c r="J1045"/>
  <c r="BE1045"/>
  <c r="BI1040"/>
  <c r="BH1040"/>
  <c r="BG1040"/>
  <c r="BF1040"/>
  <c r="T1040"/>
  <c r="R1040"/>
  <c r="P1040"/>
  <c r="BK1040"/>
  <c r="J1040"/>
  <c r="BE1040"/>
  <c r="BI1038"/>
  <c r="BH1038"/>
  <c r="BG1038"/>
  <c r="BF1038"/>
  <c r="T1038"/>
  <c r="R1038"/>
  <c r="P1038"/>
  <c r="BK1038"/>
  <c r="J1038"/>
  <c r="BE1038"/>
  <c r="BI1028"/>
  <c r="BH1028"/>
  <c r="BG1028"/>
  <c r="BF1028"/>
  <c r="T1028"/>
  <c r="R1028"/>
  <c r="P1028"/>
  <c r="BK1028"/>
  <c r="J1028"/>
  <c r="BE1028"/>
  <c r="BI1023"/>
  <c r="BH1023"/>
  <c r="BG1023"/>
  <c r="BF1023"/>
  <c r="T1023"/>
  <c r="R1023"/>
  <c r="P1023"/>
  <c r="BK1023"/>
  <c r="J1023"/>
  <c r="BE1023"/>
  <c r="BI1018"/>
  <c r="BH1018"/>
  <c r="BG1018"/>
  <c r="BF1018"/>
  <c r="T1018"/>
  <c r="R1018"/>
  <c r="P1018"/>
  <c r="BK1018"/>
  <c r="J1018"/>
  <c r="BE1018"/>
  <c r="BI1013"/>
  <c r="BH1013"/>
  <c r="BG1013"/>
  <c r="BF1013"/>
  <c r="T1013"/>
  <c r="R1013"/>
  <c r="P1013"/>
  <c r="BK1013"/>
  <c r="J1013"/>
  <c r="BE1013"/>
  <c r="BI1008"/>
  <c r="BH1008"/>
  <c r="BG1008"/>
  <c r="BF1008"/>
  <c r="T1008"/>
  <c r="R1008"/>
  <c r="P1008"/>
  <c r="BK1008"/>
  <c r="J1008"/>
  <c r="BE1008"/>
  <c r="BI1002"/>
  <c r="BH1002"/>
  <c r="BG1002"/>
  <c r="BF1002"/>
  <c r="T1002"/>
  <c r="R1002"/>
  <c r="P1002"/>
  <c r="BK1002"/>
  <c r="J1002"/>
  <c r="BE1002"/>
  <c r="BI997"/>
  <c r="BH997"/>
  <c r="BG997"/>
  <c r="BF997"/>
  <c r="T997"/>
  <c r="R997"/>
  <c r="P997"/>
  <c r="BK997"/>
  <c r="J997"/>
  <c r="BE997"/>
  <c r="BI992"/>
  <c r="BH992"/>
  <c r="BG992"/>
  <c r="BF992"/>
  <c r="T992"/>
  <c r="R992"/>
  <c r="P992"/>
  <c r="BK992"/>
  <c r="J992"/>
  <c r="BE992"/>
  <c r="BI991"/>
  <c r="BH991"/>
  <c r="BG991"/>
  <c r="BF991"/>
  <c r="T991"/>
  <c r="R991"/>
  <c r="P991"/>
  <c r="BK991"/>
  <c r="J991"/>
  <c r="BE991"/>
  <c r="BI983"/>
  <c r="BH983"/>
  <c r="BG983"/>
  <c r="BF983"/>
  <c r="T983"/>
  <c r="R983"/>
  <c r="P983"/>
  <c r="BK983"/>
  <c r="J983"/>
  <c r="BE983"/>
  <c r="BI981"/>
  <c r="BH981"/>
  <c r="BG981"/>
  <c r="BF981"/>
  <c r="T981"/>
  <c r="R981"/>
  <c r="P981"/>
  <c r="BK981"/>
  <c r="J981"/>
  <c r="BE981"/>
  <c r="BI973"/>
  <c r="BH973"/>
  <c r="BG973"/>
  <c r="BF973"/>
  <c r="T973"/>
  <c r="R973"/>
  <c r="P973"/>
  <c r="BK973"/>
  <c r="J973"/>
  <c r="BE973"/>
  <c r="BI969"/>
  <c r="BH969"/>
  <c r="BG969"/>
  <c r="BF969"/>
  <c r="T969"/>
  <c r="R969"/>
  <c r="P969"/>
  <c r="BK969"/>
  <c r="J969"/>
  <c r="BE969"/>
  <c r="BI965"/>
  <c r="BH965"/>
  <c r="BG965"/>
  <c r="BF965"/>
  <c r="T965"/>
  <c r="T964"/>
  <c r="R965"/>
  <c r="R964"/>
  <c r="P965"/>
  <c r="P964"/>
  <c r="BK965"/>
  <c r="BK964"/>
  <c r="J964"/>
  <c r="J965"/>
  <c r="BE965"/>
  <c r="J64"/>
  <c r="BI962"/>
  <c r="BH962"/>
  <c r="BG962"/>
  <c r="BF962"/>
  <c r="T962"/>
  <c r="R962"/>
  <c r="P962"/>
  <c r="BK962"/>
  <c r="J962"/>
  <c r="BE962"/>
  <c r="BI960"/>
  <c r="BH960"/>
  <c r="BG960"/>
  <c r="BF960"/>
  <c r="T960"/>
  <c r="R960"/>
  <c r="P960"/>
  <c r="BK960"/>
  <c r="J960"/>
  <c r="BE960"/>
  <c r="BI959"/>
  <c r="BH959"/>
  <c r="BG959"/>
  <c r="BF959"/>
  <c r="T959"/>
  <c r="R959"/>
  <c r="P959"/>
  <c r="BK959"/>
  <c r="J959"/>
  <c r="BE959"/>
  <c r="BI952"/>
  <c r="BH952"/>
  <c r="BG952"/>
  <c r="BF952"/>
  <c r="T952"/>
  <c r="R952"/>
  <c r="P952"/>
  <c r="BK952"/>
  <c r="J952"/>
  <c r="BE952"/>
  <c r="BI950"/>
  <c r="BH950"/>
  <c r="BG950"/>
  <c r="BF950"/>
  <c r="T950"/>
  <c r="R950"/>
  <c r="P950"/>
  <c r="BK950"/>
  <c r="J950"/>
  <c r="BE950"/>
  <c r="BI943"/>
  <c r="BH943"/>
  <c r="BG943"/>
  <c r="BF943"/>
  <c r="T943"/>
  <c r="R943"/>
  <c r="P943"/>
  <c r="BK943"/>
  <c r="J943"/>
  <c r="BE943"/>
  <c r="BI941"/>
  <c r="BH941"/>
  <c r="BG941"/>
  <c r="BF941"/>
  <c r="T941"/>
  <c r="R941"/>
  <c r="P941"/>
  <c r="BK941"/>
  <c r="J941"/>
  <c r="BE941"/>
  <c r="BI936"/>
  <c r="BH936"/>
  <c r="BG936"/>
  <c r="BF936"/>
  <c r="T936"/>
  <c r="R936"/>
  <c r="P936"/>
  <c r="BK936"/>
  <c r="J936"/>
  <c r="BE936"/>
  <c r="BI934"/>
  <c r="BH934"/>
  <c r="BG934"/>
  <c r="BF934"/>
  <c r="T934"/>
  <c r="R934"/>
  <c r="P934"/>
  <c r="BK934"/>
  <c r="J934"/>
  <c r="BE934"/>
  <c r="BI927"/>
  <c r="BH927"/>
  <c r="BG927"/>
  <c r="BF927"/>
  <c r="T927"/>
  <c r="R927"/>
  <c r="P927"/>
  <c r="BK927"/>
  <c r="J927"/>
  <c r="BE927"/>
  <c r="BI925"/>
  <c r="BH925"/>
  <c r="BG925"/>
  <c r="BF925"/>
  <c r="T925"/>
  <c r="R925"/>
  <c r="P925"/>
  <c r="BK925"/>
  <c r="J925"/>
  <c r="BE925"/>
  <c r="BI920"/>
  <c r="BH920"/>
  <c r="BG920"/>
  <c r="BF920"/>
  <c r="T920"/>
  <c r="R920"/>
  <c r="P920"/>
  <c r="BK920"/>
  <c r="J920"/>
  <c r="BE920"/>
  <c r="BI913"/>
  <c r="BH913"/>
  <c r="BG913"/>
  <c r="BF913"/>
  <c r="T913"/>
  <c r="R913"/>
  <c r="P913"/>
  <c r="BK913"/>
  <c r="J913"/>
  <c r="BE913"/>
  <c r="BI911"/>
  <c r="BH911"/>
  <c r="BG911"/>
  <c r="BF911"/>
  <c r="T911"/>
  <c r="R911"/>
  <c r="P911"/>
  <c r="BK911"/>
  <c r="J911"/>
  <c r="BE911"/>
  <c r="BI906"/>
  <c r="BH906"/>
  <c r="BG906"/>
  <c r="BF906"/>
  <c r="T906"/>
  <c r="T905"/>
  <c r="T904"/>
  <c r="R906"/>
  <c r="R905"/>
  <c r="R904"/>
  <c r="P906"/>
  <c r="P905"/>
  <c r="P904"/>
  <c r="BK906"/>
  <c r="BK905"/>
  <c r="J905"/>
  <c r="BK904"/>
  <c r="J904"/>
  <c r="J906"/>
  <c r="BE906"/>
  <c r="J63"/>
  <c r="J62"/>
  <c r="BI902"/>
  <c r="BH902"/>
  <c r="BG902"/>
  <c r="BF902"/>
  <c r="T902"/>
  <c r="R902"/>
  <c r="P902"/>
  <c r="BK902"/>
  <c r="J902"/>
  <c r="BE902"/>
  <c r="BI899"/>
  <c r="BH899"/>
  <c r="BG899"/>
  <c r="BF899"/>
  <c r="T899"/>
  <c r="R899"/>
  <c r="P899"/>
  <c r="BK899"/>
  <c r="J899"/>
  <c r="BE899"/>
  <c r="BI897"/>
  <c r="BH897"/>
  <c r="BG897"/>
  <c r="BF897"/>
  <c r="T897"/>
  <c r="R897"/>
  <c r="P897"/>
  <c r="BK897"/>
  <c r="J897"/>
  <c r="BE897"/>
  <c r="BI895"/>
  <c r="BH895"/>
  <c r="BG895"/>
  <c r="BF895"/>
  <c r="T895"/>
  <c r="T894"/>
  <c r="R895"/>
  <c r="R894"/>
  <c r="P895"/>
  <c r="P894"/>
  <c r="BK895"/>
  <c r="BK894"/>
  <c r="J894"/>
  <c r="J895"/>
  <c r="BE895"/>
  <c r="J61"/>
  <c r="BI890"/>
  <c r="BH890"/>
  <c r="BG890"/>
  <c r="BF890"/>
  <c r="T890"/>
  <c r="R890"/>
  <c r="P890"/>
  <c r="BK890"/>
  <c r="J890"/>
  <c r="BE890"/>
  <c r="BI887"/>
  <c r="BH887"/>
  <c r="BG887"/>
  <c r="BF887"/>
  <c r="T887"/>
  <c r="R887"/>
  <c r="P887"/>
  <c r="BK887"/>
  <c r="J887"/>
  <c r="BE887"/>
  <c r="BI882"/>
  <c r="BH882"/>
  <c r="BG882"/>
  <c r="BF882"/>
  <c r="T882"/>
  <c r="R882"/>
  <c r="P882"/>
  <c r="BK882"/>
  <c r="J882"/>
  <c r="BE882"/>
  <c r="BI878"/>
  <c r="BH878"/>
  <c r="BG878"/>
  <c r="BF878"/>
  <c r="T878"/>
  <c r="R878"/>
  <c r="P878"/>
  <c r="BK878"/>
  <c r="J878"/>
  <c r="BE878"/>
  <c r="BI870"/>
  <c r="BH870"/>
  <c r="BG870"/>
  <c r="BF870"/>
  <c r="T870"/>
  <c r="R870"/>
  <c r="P870"/>
  <c r="BK870"/>
  <c r="J870"/>
  <c r="BE870"/>
  <c r="BI866"/>
  <c r="BH866"/>
  <c r="BG866"/>
  <c r="BF866"/>
  <c r="T866"/>
  <c r="R866"/>
  <c r="P866"/>
  <c r="BK866"/>
  <c r="J866"/>
  <c r="BE866"/>
  <c r="BI862"/>
  <c r="BH862"/>
  <c r="BG862"/>
  <c r="BF862"/>
  <c r="T862"/>
  <c r="R862"/>
  <c r="P862"/>
  <c r="BK862"/>
  <c r="J862"/>
  <c r="BE862"/>
  <c r="BI857"/>
  <c r="BH857"/>
  <c r="BG857"/>
  <c r="BF857"/>
  <c r="T857"/>
  <c r="R857"/>
  <c r="P857"/>
  <c r="BK857"/>
  <c r="J857"/>
  <c r="BE857"/>
  <c r="BI852"/>
  <c r="BH852"/>
  <c r="BG852"/>
  <c r="BF852"/>
  <c r="T852"/>
  <c r="R852"/>
  <c r="P852"/>
  <c r="BK852"/>
  <c r="J852"/>
  <c r="BE852"/>
  <c r="BI847"/>
  <c r="BH847"/>
  <c r="BG847"/>
  <c r="BF847"/>
  <c r="T847"/>
  <c r="R847"/>
  <c r="P847"/>
  <c r="BK847"/>
  <c r="J847"/>
  <c r="BE847"/>
  <c r="BI840"/>
  <c r="BH840"/>
  <c r="BG840"/>
  <c r="BF840"/>
  <c r="T840"/>
  <c r="R840"/>
  <c r="P840"/>
  <c r="BK840"/>
  <c r="J840"/>
  <c r="BE840"/>
  <c r="BI835"/>
  <c r="BH835"/>
  <c r="BG835"/>
  <c r="BF835"/>
  <c r="T835"/>
  <c r="R835"/>
  <c r="P835"/>
  <c r="BK835"/>
  <c r="J835"/>
  <c r="BE835"/>
  <c r="BI827"/>
  <c r="BH827"/>
  <c r="BG827"/>
  <c r="BF827"/>
  <c r="T827"/>
  <c r="R827"/>
  <c r="P827"/>
  <c r="BK827"/>
  <c r="J827"/>
  <c r="BE827"/>
  <c r="BI822"/>
  <c r="BH822"/>
  <c r="BG822"/>
  <c r="BF822"/>
  <c r="T822"/>
  <c r="R822"/>
  <c r="P822"/>
  <c r="BK822"/>
  <c r="J822"/>
  <c r="BE822"/>
  <c r="BI817"/>
  <c r="BH817"/>
  <c r="BG817"/>
  <c r="BF817"/>
  <c r="T817"/>
  <c r="R817"/>
  <c r="P817"/>
  <c r="BK817"/>
  <c r="J817"/>
  <c r="BE817"/>
  <c r="BI813"/>
  <c r="BH813"/>
  <c r="BG813"/>
  <c r="BF813"/>
  <c r="T813"/>
  <c r="R813"/>
  <c r="P813"/>
  <c r="BK813"/>
  <c r="J813"/>
  <c r="BE813"/>
  <c r="BI809"/>
  <c r="BH809"/>
  <c r="BG809"/>
  <c r="BF809"/>
  <c r="T809"/>
  <c r="R809"/>
  <c r="P809"/>
  <c r="BK809"/>
  <c r="J809"/>
  <c r="BE809"/>
  <c r="BI803"/>
  <c r="BH803"/>
  <c r="BG803"/>
  <c r="BF803"/>
  <c r="T803"/>
  <c r="R803"/>
  <c r="P803"/>
  <c r="BK803"/>
  <c r="J803"/>
  <c r="BE803"/>
  <c r="BI798"/>
  <c r="BH798"/>
  <c r="BG798"/>
  <c r="BF798"/>
  <c r="T798"/>
  <c r="R798"/>
  <c r="P798"/>
  <c r="BK798"/>
  <c r="J798"/>
  <c r="BE798"/>
  <c r="BI793"/>
  <c r="BH793"/>
  <c r="BG793"/>
  <c r="BF793"/>
  <c r="T793"/>
  <c r="R793"/>
  <c r="P793"/>
  <c r="BK793"/>
  <c r="J793"/>
  <c r="BE793"/>
  <c r="BI785"/>
  <c r="BH785"/>
  <c r="BG785"/>
  <c r="BF785"/>
  <c r="T785"/>
  <c r="R785"/>
  <c r="P785"/>
  <c r="BK785"/>
  <c r="J785"/>
  <c r="BE785"/>
  <c r="BI777"/>
  <c r="BH777"/>
  <c r="BG777"/>
  <c r="BF777"/>
  <c r="T777"/>
  <c r="R777"/>
  <c r="P777"/>
  <c r="BK777"/>
  <c r="J777"/>
  <c r="BE777"/>
  <c r="BI772"/>
  <c r="BH772"/>
  <c r="BG772"/>
  <c r="BF772"/>
  <c r="T772"/>
  <c r="R772"/>
  <c r="P772"/>
  <c r="BK772"/>
  <c r="J772"/>
  <c r="BE772"/>
  <c r="BI770"/>
  <c r="BH770"/>
  <c r="BG770"/>
  <c r="BF770"/>
  <c r="T770"/>
  <c r="R770"/>
  <c r="P770"/>
  <c r="BK770"/>
  <c r="J770"/>
  <c r="BE770"/>
  <c r="BI768"/>
  <c r="BH768"/>
  <c r="BG768"/>
  <c r="BF768"/>
  <c r="T768"/>
  <c r="R768"/>
  <c r="P768"/>
  <c r="BK768"/>
  <c r="J768"/>
  <c r="BE768"/>
  <c r="BI763"/>
  <c r="BH763"/>
  <c r="BG763"/>
  <c r="BF763"/>
  <c r="T763"/>
  <c r="R763"/>
  <c r="P763"/>
  <c r="BK763"/>
  <c r="J763"/>
  <c r="BE763"/>
  <c r="BI757"/>
  <c r="BH757"/>
  <c r="BG757"/>
  <c r="BF757"/>
  <c r="T757"/>
  <c r="R757"/>
  <c r="P757"/>
  <c r="BK757"/>
  <c r="J757"/>
  <c r="BE757"/>
  <c r="BI756"/>
  <c r="BH756"/>
  <c r="BG756"/>
  <c r="BF756"/>
  <c r="T756"/>
  <c r="R756"/>
  <c r="P756"/>
  <c r="BK756"/>
  <c r="J756"/>
  <c r="BE756"/>
  <c r="BI752"/>
  <c r="BH752"/>
  <c r="BG752"/>
  <c r="BF752"/>
  <c r="T752"/>
  <c r="R752"/>
  <c r="P752"/>
  <c r="BK752"/>
  <c r="J752"/>
  <c r="BE752"/>
  <c r="BI751"/>
  <c r="BH751"/>
  <c r="BG751"/>
  <c r="BF751"/>
  <c r="T751"/>
  <c r="R751"/>
  <c r="P751"/>
  <c r="BK751"/>
  <c r="J751"/>
  <c r="BE751"/>
  <c r="BI746"/>
  <c r="BH746"/>
  <c r="BG746"/>
  <c r="BF746"/>
  <c r="T746"/>
  <c r="R746"/>
  <c r="P746"/>
  <c r="BK746"/>
  <c r="J746"/>
  <c r="BE746"/>
  <c r="BI741"/>
  <c r="BH741"/>
  <c r="BG741"/>
  <c r="BF741"/>
  <c r="T741"/>
  <c r="R741"/>
  <c r="P741"/>
  <c r="BK741"/>
  <c r="J741"/>
  <c r="BE741"/>
  <c r="BI738"/>
  <c r="BH738"/>
  <c r="BG738"/>
  <c r="BF738"/>
  <c r="T738"/>
  <c r="R738"/>
  <c r="P738"/>
  <c r="BK738"/>
  <c r="J738"/>
  <c r="BE738"/>
  <c r="BI733"/>
  <c r="BH733"/>
  <c r="BG733"/>
  <c r="BF733"/>
  <c r="T733"/>
  <c r="R733"/>
  <c r="P733"/>
  <c r="BK733"/>
  <c r="J733"/>
  <c r="BE733"/>
  <c r="BI727"/>
  <c r="BH727"/>
  <c r="BG727"/>
  <c r="BF727"/>
  <c r="T727"/>
  <c r="R727"/>
  <c r="P727"/>
  <c r="BK727"/>
  <c r="J727"/>
  <c r="BE727"/>
  <c r="BI716"/>
  <c r="BH716"/>
  <c r="BG716"/>
  <c r="BF716"/>
  <c r="T716"/>
  <c r="R716"/>
  <c r="P716"/>
  <c r="BK716"/>
  <c r="J716"/>
  <c r="BE716"/>
  <c r="BI710"/>
  <c r="BH710"/>
  <c r="BG710"/>
  <c r="BF710"/>
  <c r="T710"/>
  <c r="R710"/>
  <c r="P710"/>
  <c r="BK710"/>
  <c r="J710"/>
  <c r="BE710"/>
  <c r="BI707"/>
  <c r="BH707"/>
  <c r="BG707"/>
  <c r="BF707"/>
  <c r="T707"/>
  <c r="R707"/>
  <c r="P707"/>
  <c r="BK707"/>
  <c r="J707"/>
  <c r="BE707"/>
  <c r="BI701"/>
  <c r="BH701"/>
  <c r="BG701"/>
  <c r="BF701"/>
  <c r="T701"/>
  <c r="R701"/>
  <c r="P701"/>
  <c r="BK701"/>
  <c r="J701"/>
  <c r="BE701"/>
  <c r="BI696"/>
  <c r="BH696"/>
  <c r="BG696"/>
  <c r="BF696"/>
  <c r="T696"/>
  <c r="T695"/>
  <c r="R696"/>
  <c r="R695"/>
  <c r="P696"/>
  <c r="P695"/>
  <c r="BK696"/>
  <c r="BK695"/>
  <c r="J695"/>
  <c r="J696"/>
  <c r="BE696"/>
  <c r="J60"/>
  <c r="BI688"/>
  <c r="BH688"/>
  <c r="BG688"/>
  <c r="BF688"/>
  <c r="T688"/>
  <c r="R688"/>
  <c r="P688"/>
  <c r="BK688"/>
  <c r="J688"/>
  <c r="BE688"/>
  <c r="BI687"/>
  <c r="BH687"/>
  <c r="BG687"/>
  <c r="BF687"/>
  <c r="T687"/>
  <c r="R687"/>
  <c r="P687"/>
  <c r="BK687"/>
  <c r="J687"/>
  <c r="BE687"/>
  <c r="BI681"/>
  <c r="BH681"/>
  <c r="BG681"/>
  <c r="BF681"/>
  <c r="T681"/>
  <c r="R681"/>
  <c r="P681"/>
  <c r="BK681"/>
  <c r="J681"/>
  <c r="BE681"/>
  <c r="BI679"/>
  <c r="BH679"/>
  <c r="BG679"/>
  <c r="BF679"/>
  <c r="T679"/>
  <c r="R679"/>
  <c r="P679"/>
  <c r="BK679"/>
  <c r="J679"/>
  <c r="BE679"/>
  <c r="BI674"/>
  <c r="BH674"/>
  <c r="BG674"/>
  <c r="BF674"/>
  <c r="T674"/>
  <c r="R674"/>
  <c r="P674"/>
  <c r="BK674"/>
  <c r="J674"/>
  <c r="BE674"/>
  <c r="BI672"/>
  <c r="BH672"/>
  <c r="BG672"/>
  <c r="BF672"/>
  <c r="T672"/>
  <c r="R672"/>
  <c r="P672"/>
  <c r="BK672"/>
  <c r="J672"/>
  <c r="BE672"/>
  <c r="BI670"/>
  <c r="BH670"/>
  <c r="BG670"/>
  <c r="BF670"/>
  <c r="T670"/>
  <c r="R670"/>
  <c r="P670"/>
  <c r="BK670"/>
  <c r="J670"/>
  <c r="BE670"/>
  <c r="BI668"/>
  <c r="BH668"/>
  <c r="BG668"/>
  <c r="BF668"/>
  <c r="T668"/>
  <c r="R668"/>
  <c r="P668"/>
  <c r="BK668"/>
  <c r="J668"/>
  <c r="BE668"/>
  <c r="BI661"/>
  <c r="BH661"/>
  <c r="BG661"/>
  <c r="BF661"/>
  <c r="T661"/>
  <c r="R661"/>
  <c r="P661"/>
  <c r="BK661"/>
  <c r="J661"/>
  <c r="BE661"/>
  <c r="BI656"/>
  <c r="BH656"/>
  <c r="BG656"/>
  <c r="BF656"/>
  <c r="T656"/>
  <c r="R656"/>
  <c r="P656"/>
  <c r="BK656"/>
  <c r="J656"/>
  <c r="BE656"/>
  <c r="BI651"/>
  <c r="BH651"/>
  <c r="BG651"/>
  <c r="BF651"/>
  <c r="T651"/>
  <c r="R651"/>
  <c r="P651"/>
  <c r="BK651"/>
  <c r="J651"/>
  <c r="BE651"/>
  <c r="BI647"/>
  <c r="BH647"/>
  <c r="BG647"/>
  <c r="BF647"/>
  <c r="T647"/>
  <c r="R647"/>
  <c r="P647"/>
  <c r="BK647"/>
  <c r="J647"/>
  <c r="BE647"/>
  <c r="BI640"/>
  <c r="BH640"/>
  <c r="BG640"/>
  <c r="BF640"/>
  <c r="T640"/>
  <c r="R640"/>
  <c r="P640"/>
  <c r="BK640"/>
  <c r="J640"/>
  <c r="BE640"/>
  <c r="BI635"/>
  <c r="BH635"/>
  <c r="BG635"/>
  <c r="BF635"/>
  <c r="T635"/>
  <c r="R635"/>
  <c r="P635"/>
  <c r="BK635"/>
  <c r="J635"/>
  <c r="BE635"/>
  <c r="BI630"/>
  <c r="BH630"/>
  <c r="BG630"/>
  <c r="BF630"/>
  <c r="T630"/>
  <c r="R630"/>
  <c r="P630"/>
  <c r="BK630"/>
  <c r="J630"/>
  <c r="BE630"/>
  <c r="BI625"/>
  <c r="BH625"/>
  <c r="BG625"/>
  <c r="BF625"/>
  <c r="T625"/>
  <c r="R625"/>
  <c r="P625"/>
  <c r="BK625"/>
  <c r="J625"/>
  <c r="BE625"/>
  <c r="BI615"/>
  <c r="BH615"/>
  <c r="BG615"/>
  <c r="BF615"/>
  <c r="T615"/>
  <c r="R615"/>
  <c r="P615"/>
  <c r="BK615"/>
  <c r="J615"/>
  <c r="BE615"/>
  <c r="BI611"/>
  <c r="BH611"/>
  <c r="BG611"/>
  <c r="BF611"/>
  <c r="T611"/>
  <c r="R611"/>
  <c r="P611"/>
  <c r="BK611"/>
  <c r="J611"/>
  <c r="BE611"/>
  <c r="BI609"/>
  <c r="BH609"/>
  <c r="BG609"/>
  <c r="BF609"/>
  <c r="T609"/>
  <c r="R609"/>
  <c r="P609"/>
  <c r="BK609"/>
  <c r="J609"/>
  <c r="BE609"/>
  <c r="BI604"/>
  <c r="BH604"/>
  <c r="BG604"/>
  <c r="BF604"/>
  <c r="T604"/>
  <c r="R604"/>
  <c r="P604"/>
  <c r="BK604"/>
  <c r="J604"/>
  <c r="BE604"/>
  <c r="BI601"/>
  <c r="BH601"/>
  <c r="BG601"/>
  <c r="BF601"/>
  <c r="T601"/>
  <c r="R601"/>
  <c r="P601"/>
  <c r="BK601"/>
  <c r="J601"/>
  <c r="BE601"/>
  <c r="BI595"/>
  <c r="BH595"/>
  <c r="BG595"/>
  <c r="BF595"/>
  <c r="T595"/>
  <c r="R595"/>
  <c r="P595"/>
  <c r="BK595"/>
  <c r="J595"/>
  <c r="BE595"/>
  <c r="BI593"/>
  <c r="BH593"/>
  <c r="BG593"/>
  <c r="BF593"/>
  <c r="T593"/>
  <c r="R593"/>
  <c r="P593"/>
  <c r="BK593"/>
  <c r="J593"/>
  <c r="BE593"/>
  <c r="BI585"/>
  <c r="BH585"/>
  <c r="BG585"/>
  <c r="BF585"/>
  <c r="T585"/>
  <c r="R585"/>
  <c r="P585"/>
  <c r="BK585"/>
  <c r="J585"/>
  <c r="BE585"/>
  <c r="BI583"/>
  <c r="BH583"/>
  <c r="BG583"/>
  <c r="BF583"/>
  <c r="T583"/>
  <c r="R583"/>
  <c r="P583"/>
  <c r="BK583"/>
  <c r="J583"/>
  <c r="BE583"/>
  <c r="BI578"/>
  <c r="BH578"/>
  <c r="BG578"/>
  <c r="BF578"/>
  <c r="T578"/>
  <c r="R578"/>
  <c r="P578"/>
  <c r="BK578"/>
  <c r="J578"/>
  <c r="BE578"/>
  <c r="BI576"/>
  <c r="BH576"/>
  <c r="BG576"/>
  <c r="BF576"/>
  <c r="T576"/>
  <c r="R576"/>
  <c r="P576"/>
  <c r="BK576"/>
  <c r="J576"/>
  <c r="BE576"/>
  <c r="BI571"/>
  <c r="BH571"/>
  <c r="BG571"/>
  <c r="BF571"/>
  <c r="T571"/>
  <c r="R571"/>
  <c r="P571"/>
  <c r="BK571"/>
  <c r="J571"/>
  <c r="BE571"/>
  <c r="BI552"/>
  <c r="BH552"/>
  <c r="BG552"/>
  <c r="BF552"/>
  <c r="T552"/>
  <c r="R552"/>
  <c r="P552"/>
  <c r="BK552"/>
  <c r="J552"/>
  <c r="BE552"/>
  <c r="BI537"/>
  <c r="BH537"/>
  <c r="BG537"/>
  <c r="BF537"/>
  <c r="T537"/>
  <c r="R537"/>
  <c r="P537"/>
  <c r="BK537"/>
  <c r="J537"/>
  <c r="BE537"/>
  <c r="BI507"/>
  <c r="BH507"/>
  <c r="BG507"/>
  <c r="BF507"/>
  <c r="T507"/>
  <c r="R507"/>
  <c r="P507"/>
  <c r="BK507"/>
  <c r="J507"/>
  <c r="BE507"/>
  <c r="BI498"/>
  <c r="BH498"/>
  <c r="BG498"/>
  <c r="BF498"/>
  <c r="T498"/>
  <c r="R498"/>
  <c r="P498"/>
  <c r="BK498"/>
  <c r="J498"/>
  <c r="BE498"/>
  <c r="BI488"/>
  <c r="BH488"/>
  <c r="BG488"/>
  <c r="BF488"/>
  <c r="T488"/>
  <c r="R488"/>
  <c r="P488"/>
  <c r="BK488"/>
  <c r="J488"/>
  <c r="BE488"/>
  <c r="BI478"/>
  <c r="BH478"/>
  <c r="BG478"/>
  <c r="BF478"/>
  <c r="T478"/>
  <c r="R478"/>
  <c r="P478"/>
  <c r="BK478"/>
  <c r="J478"/>
  <c r="BE478"/>
  <c r="BI464"/>
  <c r="BH464"/>
  <c r="BG464"/>
  <c r="BF464"/>
  <c r="T464"/>
  <c r="R464"/>
  <c r="P464"/>
  <c r="BK464"/>
  <c r="J464"/>
  <c r="BE464"/>
  <c r="BI458"/>
  <c r="BH458"/>
  <c r="BG458"/>
  <c r="BF458"/>
  <c r="T458"/>
  <c r="T457"/>
  <c r="R458"/>
  <c r="R457"/>
  <c r="P458"/>
  <c r="P457"/>
  <c r="BK458"/>
  <c r="BK457"/>
  <c r="J457"/>
  <c r="J458"/>
  <c r="BE458"/>
  <c r="J59"/>
  <c r="BI452"/>
  <c r="BH452"/>
  <c r="BG452"/>
  <c r="BF452"/>
  <c r="T452"/>
  <c r="R452"/>
  <c r="P452"/>
  <c r="BK452"/>
  <c r="J452"/>
  <c r="BE452"/>
  <c r="BI447"/>
  <c r="BH447"/>
  <c r="BG447"/>
  <c r="BF447"/>
  <c r="T447"/>
  <c r="R447"/>
  <c r="P447"/>
  <c r="BK447"/>
  <c r="J447"/>
  <c r="BE447"/>
  <c r="BI443"/>
  <c r="BH443"/>
  <c r="BG443"/>
  <c r="BF443"/>
  <c r="T443"/>
  <c r="R443"/>
  <c r="P443"/>
  <c r="BK443"/>
  <c r="J443"/>
  <c r="BE443"/>
  <c r="BI438"/>
  <c r="BH438"/>
  <c r="BG438"/>
  <c r="BF438"/>
  <c r="T438"/>
  <c r="R438"/>
  <c r="P438"/>
  <c r="BK438"/>
  <c r="J438"/>
  <c r="BE438"/>
  <c r="BI433"/>
  <c r="BH433"/>
  <c r="BG433"/>
  <c r="BF433"/>
  <c r="T433"/>
  <c r="R433"/>
  <c r="P433"/>
  <c r="BK433"/>
  <c r="J433"/>
  <c r="BE433"/>
  <c r="BI429"/>
  <c r="BH429"/>
  <c r="BG429"/>
  <c r="BF429"/>
  <c r="T429"/>
  <c r="T428"/>
  <c r="R429"/>
  <c r="R428"/>
  <c r="P429"/>
  <c r="P428"/>
  <c r="BK429"/>
  <c r="BK428"/>
  <c r="J428"/>
  <c r="J429"/>
  <c r="BE429"/>
  <c r="J58"/>
  <c r="BI422"/>
  <c r="BH422"/>
  <c r="BG422"/>
  <c r="BF422"/>
  <c r="T422"/>
  <c r="R422"/>
  <c r="P422"/>
  <c r="BK422"/>
  <c r="J422"/>
  <c r="BE422"/>
  <c r="BI421"/>
  <c r="BH421"/>
  <c r="BG421"/>
  <c r="BF421"/>
  <c r="T421"/>
  <c r="R421"/>
  <c r="P421"/>
  <c r="BK421"/>
  <c r="J421"/>
  <c r="BE421"/>
  <c r="BI415"/>
  <c r="BH415"/>
  <c r="BG415"/>
  <c r="BF415"/>
  <c r="T415"/>
  <c r="R415"/>
  <c r="P415"/>
  <c r="BK415"/>
  <c r="J415"/>
  <c r="BE415"/>
  <c r="BI409"/>
  <c r="BH409"/>
  <c r="BG409"/>
  <c r="BF409"/>
  <c r="T409"/>
  <c r="R409"/>
  <c r="P409"/>
  <c r="BK409"/>
  <c r="J409"/>
  <c r="BE409"/>
  <c r="BI408"/>
  <c r="BH408"/>
  <c r="BG408"/>
  <c r="BF408"/>
  <c r="T408"/>
  <c r="R408"/>
  <c r="P408"/>
  <c r="BK408"/>
  <c r="J408"/>
  <c r="BE408"/>
  <c r="BI402"/>
  <c r="BH402"/>
  <c r="BG402"/>
  <c r="BF402"/>
  <c r="T402"/>
  <c r="R402"/>
  <c r="P402"/>
  <c r="BK402"/>
  <c r="J402"/>
  <c r="BE402"/>
  <c r="BI399"/>
  <c r="BH399"/>
  <c r="BG399"/>
  <c r="BF399"/>
  <c r="T399"/>
  <c r="R399"/>
  <c r="P399"/>
  <c r="BK399"/>
  <c r="J399"/>
  <c r="BE399"/>
  <c r="BI398"/>
  <c r="BH398"/>
  <c r="BG398"/>
  <c r="BF398"/>
  <c r="T398"/>
  <c r="R398"/>
  <c r="P398"/>
  <c r="BK398"/>
  <c r="J398"/>
  <c r="BE398"/>
  <c r="BI389"/>
  <c r="BH389"/>
  <c r="BG389"/>
  <c r="BF389"/>
  <c r="T389"/>
  <c r="R389"/>
  <c r="P389"/>
  <c r="BK389"/>
  <c r="J389"/>
  <c r="BE389"/>
  <c r="BI384"/>
  <c r="BH384"/>
  <c r="BG384"/>
  <c r="BF384"/>
  <c r="T384"/>
  <c r="R384"/>
  <c r="P384"/>
  <c r="BK384"/>
  <c r="J384"/>
  <c r="BE384"/>
  <c r="BI379"/>
  <c r="BH379"/>
  <c r="BG379"/>
  <c r="BF379"/>
  <c r="T379"/>
  <c r="R379"/>
  <c r="P379"/>
  <c r="BK379"/>
  <c r="J379"/>
  <c r="BE379"/>
  <c r="BI373"/>
  <c r="BH373"/>
  <c r="BG373"/>
  <c r="BF373"/>
  <c r="T373"/>
  <c r="R373"/>
  <c r="P373"/>
  <c r="BK373"/>
  <c r="J373"/>
  <c r="BE373"/>
  <c r="BI367"/>
  <c r="BH367"/>
  <c r="BG367"/>
  <c r="BF367"/>
  <c r="T367"/>
  <c r="T366"/>
  <c r="R367"/>
  <c r="R366"/>
  <c r="P367"/>
  <c r="P366"/>
  <c r="BK367"/>
  <c r="BK366"/>
  <c r="J366"/>
  <c r="J367"/>
  <c r="BE367"/>
  <c r="J57"/>
  <c r="BI354"/>
  <c r="BH354"/>
  <c r="BG354"/>
  <c r="BF354"/>
  <c r="T354"/>
  <c r="R354"/>
  <c r="P354"/>
  <c r="BK354"/>
  <c r="J354"/>
  <c r="BE354"/>
  <c r="BI346"/>
  <c r="BH346"/>
  <c r="BG346"/>
  <c r="BF346"/>
  <c r="T346"/>
  <c r="R346"/>
  <c r="P346"/>
  <c r="BK346"/>
  <c r="J346"/>
  <c r="BE346"/>
  <c r="BI339"/>
  <c r="BH339"/>
  <c r="BG339"/>
  <c r="BF339"/>
  <c r="T339"/>
  <c r="R339"/>
  <c r="P339"/>
  <c r="BK339"/>
  <c r="J339"/>
  <c r="BE339"/>
  <c r="BI332"/>
  <c r="BH332"/>
  <c r="BG332"/>
  <c r="BF332"/>
  <c r="T332"/>
  <c r="R332"/>
  <c r="P332"/>
  <c r="BK332"/>
  <c r="J332"/>
  <c r="BE332"/>
  <c r="BI327"/>
  <c r="BH327"/>
  <c r="BG327"/>
  <c r="BF327"/>
  <c r="T327"/>
  <c r="R327"/>
  <c r="P327"/>
  <c r="BK327"/>
  <c r="J327"/>
  <c r="BE327"/>
  <c r="BI321"/>
  <c r="BH321"/>
  <c r="BG321"/>
  <c r="BF321"/>
  <c r="T321"/>
  <c r="R321"/>
  <c r="P321"/>
  <c r="BK321"/>
  <c r="J321"/>
  <c r="BE321"/>
  <c r="BI317"/>
  <c r="BH317"/>
  <c r="BG317"/>
  <c r="BF317"/>
  <c r="T317"/>
  <c r="R317"/>
  <c r="P317"/>
  <c r="BK317"/>
  <c r="J317"/>
  <c r="BE317"/>
  <c r="BI309"/>
  <c r="BH309"/>
  <c r="BG309"/>
  <c r="BF309"/>
  <c r="T309"/>
  <c r="R309"/>
  <c r="P309"/>
  <c r="BK309"/>
  <c r="J309"/>
  <c r="BE309"/>
  <c r="BI308"/>
  <c r="BH308"/>
  <c r="BG308"/>
  <c r="BF308"/>
  <c r="T308"/>
  <c r="R308"/>
  <c r="P308"/>
  <c r="BK308"/>
  <c r="J308"/>
  <c r="BE308"/>
  <c r="BI303"/>
  <c r="BH303"/>
  <c r="BG303"/>
  <c r="BF303"/>
  <c r="T303"/>
  <c r="R303"/>
  <c r="P303"/>
  <c r="BK303"/>
  <c r="J303"/>
  <c r="BE303"/>
  <c r="BI301"/>
  <c r="BH301"/>
  <c r="BG301"/>
  <c r="BF301"/>
  <c r="T301"/>
  <c r="R301"/>
  <c r="P301"/>
  <c r="BK301"/>
  <c r="J301"/>
  <c r="BE301"/>
  <c r="BI300"/>
  <c r="BH300"/>
  <c r="BG300"/>
  <c r="BF300"/>
  <c r="T300"/>
  <c r="R300"/>
  <c r="P300"/>
  <c r="BK300"/>
  <c r="J300"/>
  <c r="BE300"/>
  <c r="BI294"/>
  <c r="BH294"/>
  <c r="BG294"/>
  <c r="BF294"/>
  <c r="T294"/>
  <c r="R294"/>
  <c r="P294"/>
  <c r="BK294"/>
  <c r="J294"/>
  <c r="BE294"/>
  <c r="BI292"/>
  <c r="BH292"/>
  <c r="BG292"/>
  <c r="BF292"/>
  <c r="T292"/>
  <c r="R292"/>
  <c r="P292"/>
  <c r="BK292"/>
  <c r="J292"/>
  <c r="BE292"/>
  <c r="BI290"/>
  <c r="BH290"/>
  <c r="BG290"/>
  <c r="BF290"/>
  <c r="T290"/>
  <c r="R290"/>
  <c r="P290"/>
  <c r="BK290"/>
  <c r="J290"/>
  <c r="BE290"/>
  <c r="BI288"/>
  <c r="BH288"/>
  <c r="BG288"/>
  <c r="BF288"/>
  <c r="T288"/>
  <c r="R288"/>
  <c r="P288"/>
  <c r="BK288"/>
  <c r="J288"/>
  <c r="BE288"/>
  <c r="BI281"/>
  <c r="BH281"/>
  <c r="BG281"/>
  <c r="BF281"/>
  <c r="T281"/>
  <c r="R281"/>
  <c r="P281"/>
  <c r="BK281"/>
  <c r="J281"/>
  <c r="BE281"/>
  <c r="BI272"/>
  <c r="BH272"/>
  <c r="BG272"/>
  <c r="BF272"/>
  <c r="T272"/>
  <c r="R272"/>
  <c r="P272"/>
  <c r="BK272"/>
  <c r="J272"/>
  <c r="BE272"/>
  <c r="BI266"/>
  <c r="BH266"/>
  <c r="BG266"/>
  <c r="BF266"/>
  <c r="T266"/>
  <c r="R266"/>
  <c r="P266"/>
  <c r="BK266"/>
  <c r="J266"/>
  <c r="BE266"/>
  <c r="BI259"/>
  <c r="BH259"/>
  <c r="BG259"/>
  <c r="BF259"/>
  <c r="T259"/>
  <c r="R259"/>
  <c r="P259"/>
  <c r="BK259"/>
  <c r="J259"/>
  <c r="BE259"/>
  <c r="BI254"/>
  <c r="BH254"/>
  <c r="BG254"/>
  <c r="BF254"/>
  <c r="T254"/>
  <c r="R254"/>
  <c r="P254"/>
  <c r="BK254"/>
  <c r="J254"/>
  <c r="BE254"/>
  <c r="BI248"/>
  <c r="BH248"/>
  <c r="BG248"/>
  <c r="BF248"/>
  <c r="T248"/>
  <c r="R248"/>
  <c r="P248"/>
  <c r="BK248"/>
  <c r="J248"/>
  <c r="BE248"/>
  <c r="BI244"/>
  <c r="BH244"/>
  <c r="BG244"/>
  <c r="BF244"/>
  <c r="T244"/>
  <c r="R244"/>
  <c r="P244"/>
  <c r="BK244"/>
  <c r="J244"/>
  <c r="BE244"/>
  <c r="BI237"/>
  <c r="BH237"/>
  <c r="BG237"/>
  <c r="BF237"/>
  <c r="T237"/>
  <c r="R237"/>
  <c r="P237"/>
  <c r="BK237"/>
  <c r="J237"/>
  <c r="BE237"/>
  <c r="BI227"/>
  <c r="BH227"/>
  <c r="BG227"/>
  <c r="BF227"/>
  <c r="T227"/>
  <c r="T226"/>
  <c r="R227"/>
  <c r="R226"/>
  <c r="P227"/>
  <c r="P226"/>
  <c r="BK227"/>
  <c r="BK226"/>
  <c r="J226"/>
  <c r="J227"/>
  <c r="BE227"/>
  <c r="J56"/>
  <c r="BI221"/>
  <c r="BH221"/>
  <c r="BG221"/>
  <c r="BF221"/>
  <c r="T221"/>
  <c r="R221"/>
  <c r="P221"/>
  <c r="BK221"/>
  <c r="J221"/>
  <c r="BE221"/>
  <c r="BI219"/>
  <c r="BH219"/>
  <c r="BG219"/>
  <c r="BF219"/>
  <c r="T219"/>
  <c r="R219"/>
  <c r="P219"/>
  <c r="BK219"/>
  <c r="J219"/>
  <c r="BE219"/>
  <c r="BI214"/>
  <c r="BH214"/>
  <c r="BG214"/>
  <c r="BF214"/>
  <c r="T214"/>
  <c r="R214"/>
  <c r="P214"/>
  <c r="BK214"/>
  <c r="J214"/>
  <c r="BE214"/>
  <c r="BI209"/>
  <c r="BH209"/>
  <c r="BG209"/>
  <c r="BF209"/>
  <c r="T209"/>
  <c r="R209"/>
  <c r="P209"/>
  <c r="BK209"/>
  <c r="J209"/>
  <c r="BE209"/>
  <c r="BI204"/>
  <c r="BH204"/>
  <c r="BG204"/>
  <c r="BF204"/>
  <c r="T204"/>
  <c r="R204"/>
  <c r="P204"/>
  <c r="BK204"/>
  <c r="J204"/>
  <c r="BE204"/>
  <c r="BI199"/>
  <c r="BH199"/>
  <c r="BG199"/>
  <c r="BF199"/>
  <c r="T199"/>
  <c r="R199"/>
  <c r="P199"/>
  <c r="BK199"/>
  <c r="J199"/>
  <c r="BE199"/>
  <c r="BI197"/>
  <c r="BH197"/>
  <c r="BG197"/>
  <c r="BF197"/>
  <c r="T197"/>
  <c r="R197"/>
  <c r="P197"/>
  <c r="BK197"/>
  <c r="J197"/>
  <c r="BE197"/>
  <c r="BI192"/>
  <c r="BH192"/>
  <c r="BG192"/>
  <c r="BF192"/>
  <c r="T192"/>
  <c r="R192"/>
  <c r="P192"/>
  <c r="BK192"/>
  <c r="J192"/>
  <c r="BE192"/>
  <c r="BI187"/>
  <c r="BH187"/>
  <c r="BG187"/>
  <c r="BF187"/>
  <c r="T187"/>
  <c r="R187"/>
  <c r="P187"/>
  <c r="BK187"/>
  <c r="J187"/>
  <c r="BE187"/>
  <c r="BI182"/>
  <c r="BH182"/>
  <c r="BG182"/>
  <c r="BF182"/>
  <c r="T182"/>
  <c r="R182"/>
  <c r="P182"/>
  <c r="BK182"/>
  <c r="J182"/>
  <c r="BE182"/>
  <c r="BI177"/>
  <c r="BH177"/>
  <c r="BG177"/>
  <c r="BF177"/>
  <c r="T177"/>
  <c r="T176"/>
  <c r="R177"/>
  <c r="R176"/>
  <c r="P177"/>
  <c r="P176"/>
  <c r="BK177"/>
  <c r="BK176"/>
  <c r="J176"/>
  <c r="J177"/>
  <c r="BE177"/>
  <c r="J55"/>
  <c r="BI174"/>
  <c r="BH174"/>
  <c r="BG174"/>
  <c r="BF174"/>
  <c r="T174"/>
  <c r="R174"/>
  <c r="P174"/>
  <c r="BK174"/>
  <c r="J174"/>
  <c r="BE174"/>
  <c r="BI164"/>
  <c r="BH164"/>
  <c r="BG164"/>
  <c r="BF164"/>
  <c r="T164"/>
  <c r="R164"/>
  <c r="P164"/>
  <c r="BK164"/>
  <c r="J164"/>
  <c r="BE164"/>
  <c r="BI161"/>
  <c r="BH161"/>
  <c r="BG161"/>
  <c r="BF161"/>
  <c r="T161"/>
  <c r="R161"/>
  <c r="P161"/>
  <c r="BK161"/>
  <c r="J161"/>
  <c r="BE161"/>
  <c r="BI159"/>
  <c r="BH159"/>
  <c r="BG159"/>
  <c r="BF159"/>
  <c r="T159"/>
  <c r="R159"/>
  <c r="P159"/>
  <c r="BK159"/>
  <c r="J159"/>
  <c r="BE159"/>
  <c r="BI150"/>
  <c r="BH150"/>
  <c r="BG150"/>
  <c r="BF150"/>
  <c r="T150"/>
  <c r="R150"/>
  <c r="P150"/>
  <c r="BK150"/>
  <c r="J150"/>
  <c r="BE150"/>
  <c r="BI145"/>
  <c r="BH145"/>
  <c r="BG145"/>
  <c r="BF145"/>
  <c r="T145"/>
  <c r="R145"/>
  <c r="P145"/>
  <c r="BK145"/>
  <c r="J145"/>
  <c r="BE145"/>
  <c r="BI140"/>
  <c r="BH140"/>
  <c r="BG140"/>
  <c r="BF140"/>
  <c r="T140"/>
  <c r="R140"/>
  <c r="P140"/>
  <c r="BK140"/>
  <c r="J140"/>
  <c r="BE140"/>
  <c r="BI138"/>
  <c r="BH138"/>
  <c r="BG138"/>
  <c r="BF138"/>
  <c r="T138"/>
  <c r="R138"/>
  <c r="P138"/>
  <c r="BK138"/>
  <c r="J138"/>
  <c r="BE138"/>
  <c r="BI133"/>
  <c r="BH133"/>
  <c r="BG133"/>
  <c r="BF133"/>
  <c r="T133"/>
  <c r="R133"/>
  <c r="P133"/>
  <c r="BK133"/>
  <c r="J133"/>
  <c r="BE133"/>
  <c r="BI131"/>
  <c r="BH131"/>
  <c r="BG131"/>
  <c r="BF131"/>
  <c r="T131"/>
  <c r="R131"/>
  <c r="P131"/>
  <c r="BK131"/>
  <c r="J131"/>
  <c r="BE131"/>
  <c r="BI126"/>
  <c r="BH126"/>
  <c r="BG126"/>
  <c r="BF126"/>
  <c r="T126"/>
  <c r="R126"/>
  <c r="P126"/>
  <c r="BK126"/>
  <c r="J126"/>
  <c r="BE126"/>
  <c r="BI123"/>
  <c r="BH123"/>
  <c r="BG123"/>
  <c r="BF123"/>
  <c r="T123"/>
  <c r="R123"/>
  <c r="P123"/>
  <c r="BK123"/>
  <c r="J123"/>
  <c r="BE123"/>
  <c r="BI118"/>
  <c r="BH118"/>
  <c r="BG118"/>
  <c r="BF118"/>
  <c r="T118"/>
  <c r="R118"/>
  <c r="P118"/>
  <c r="BK118"/>
  <c r="J118"/>
  <c r="BE118"/>
  <c r="BI113"/>
  <c r="F32"/>
  <c i="1" r="BD52"/>
  <c i="2" r="BH113"/>
  <c r="F31"/>
  <c i="1" r="BC52"/>
  <c i="2" r="BG113"/>
  <c r="F30"/>
  <c i="1" r="BB52"/>
  <c i="2" r="BF113"/>
  <c r="J29"/>
  <c i="1" r="AW52"/>
  <c i="2" r="F29"/>
  <c i="1" r="BA52"/>
  <c i="2" r="T113"/>
  <c r="T112"/>
  <c r="T111"/>
  <c r="T110"/>
  <c r="R113"/>
  <c r="R112"/>
  <c r="R111"/>
  <c r="R110"/>
  <c r="P113"/>
  <c r="P112"/>
  <c r="P111"/>
  <c r="P110"/>
  <c i="1" r="AU52"/>
  <c i="2" r="BK113"/>
  <c r="BK112"/>
  <c r="J112"/>
  <c r="BK111"/>
  <c r="J111"/>
  <c r="BK110"/>
  <c r="J110"/>
  <c r="J52"/>
  <c r="J25"/>
  <c i="1" r="AG52"/>
  <c i="2" r="J113"/>
  <c r="BE113"/>
  <c r="J28"/>
  <c i="1" r="AV52"/>
  <c i="2" r="F28"/>
  <c i="1" r="AZ52"/>
  <c i="2" r="J54"/>
  <c r="J53"/>
  <c r="J106"/>
  <c r="F106"/>
  <c r="F104"/>
  <c r="E102"/>
  <c r="J47"/>
  <c r="F47"/>
  <c r="F45"/>
  <c r="E43"/>
  <c r="J34"/>
  <c r="J16"/>
  <c r="E16"/>
  <c r="F107"/>
  <c r="F48"/>
  <c r="J15"/>
  <c r="J10"/>
  <c r="J104"/>
  <c r="J45"/>
  <c i="1" r="BD51"/>
  <c r="W30"/>
  <c r="BC51"/>
  <c r="W29"/>
  <c r="BB51"/>
  <c r="W28"/>
  <c r="BA51"/>
  <c r="W27"/>
  <c r="AZ51"/>
  <c r="W26"/>
  <c r="AY51"/>
  <c r="AX51"/>
  <c r="AW51"/>
  <c r="AK27"/>
  <c r="AV51"/>
  <c r="AK26"/>
  <c r="AU51"/>
  <c r="AT51"/>
  <c r="AS51"/>
  <c r="AG51"/>
  <c r="AK2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<sst xmlns="http://schemas.openxmlformats.org/spreadsheetml/2006/main">
  <si>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</si>
  <si>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</si>
  <si>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</si>
  <si>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</si>
  <si>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</si>
  <si>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</si>
  <si>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</si>
  <si>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{77ed3964-050e-4239-ac84-8c27dc059823}</t>
  </si>
  <si>
    <t>0,01</t>
  </si>
  <si>
    <t>21</t>
  </si>
  <si>
    <t>15</t>
  </si>
  <si>
    <t>REKAPITULACE STAVBY</t>
  </si>
  <si>
    <t xml:space="preserve">v ---  níže se nacházejí doplnkové a pomocné údaje k sestavám  --- v</t>
  </si>
  <si>
    <t>Návod na vyplnění</t>
  </si>
  <si>
    <t>0,001</t>
  </si>
  <si>
    <t>Kód:</t>
  </si>
  <si>
    <t>SV18/08-R2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</si>
  <si>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</si>
  <si>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</si>
  <si>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Zřízení nového oddělení OKIA a CLCHB</t>
  </si>
  <si>
    <t>KSO:</t>
  </si>
  <si>
    <t/>
  </si>
  <si>
    <t>CC-CZ:</t>
  </si>
  <si>
    <t>Místo:</t>
  </si>
  <si>
    <t xml:space="preserve"> </t>
  </si>
  <si>
    <t>Datum:</t>
  </si>
  <si>
    <t>10. 10. 2018</t>
  </si>
  <si>
    <t>Zadavatel:</t>
  </si>
  <si>
    <t>IČ:</t>
  </si>
  <si>
    <t>Krajská zdravotní a.s.</t>
  </si>
  <si>
    <t>DIČ:</t>
  </si>
  <si>
    <t>Uchazeč:</t>
  </si>
  <si>
    <t>Vyplň údaj</t>
  </si>
  <si>
    <t>Projektant:</t>
  </si>
  <si>
    <t>Ing. Jiří Kyznar</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</si>
  <si>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</si>
  <si>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</si>
  <si>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</si>
  <si>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</si>
  <si>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</si>
  <si>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</si>
  <si>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</si>
  <si>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</si>
  <si>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</si>
  <si>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</si>
  <si>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</si>
  <si>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</si>
  <si>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</si>
  <si>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</si>
  <si>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</si>
  <si>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</si>
  <si>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</si>
  <si>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</si>
  <si>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</si>
  <si>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</si>
  <si>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</si>
  <si>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</si>
  <si>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</si>
  <si>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</si>
  <si>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</si>
  <si>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</si>
  <si>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</si>
  <si>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</si>
  <si>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</si>
  <si>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</si>
  <si>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</si>
  <si>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</si>
  <si>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</si>
  <si>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</si>
  <si>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</si>
  <si>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</si>
  <si>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</si>
  <si>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</si>
  <si>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</si>
  <si>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</si>
  <si>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</si>
  <si>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</si>
  <si>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</si>
  <si>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</si>
  <si>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1) Krycí list soupisu</t>
  </si>
  <si>
    <t>2) Rekapitulace</t>
  </si>
  <si>
    <t>3) Soupis prací</t>
  </si>
  <si>
    <t>Zpět na list:</t>
  </si>
  <si>
    <t>Rekapitulace stavby</t>
  </si>
  <si>
    <t>2</t>
  </si>
  <si>
    <t>KRYCÍ LIST SOUPISU</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</si>
  <si>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</si>
  <si>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</si>
  <si>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</si>
  <si>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</si>
  <si>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</si>
  <si>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</si>
  <si>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</si>
  <si>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</si>
  <si>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</si>
  <si>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</si>
  <si>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</si>
  <si>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</si>
  <si>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</si>
  <si>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</si>
  <si>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PSV - Práce a dodávky PSV</t>
  </si>
  <si>
    <t xml:space="preserve">    711 - Izolace proti vodě, vlhkosti a plynům</t>
  </si>
  <si>
    <t xml:space="preserve">    712 - Povlakové krytiny</t>
  </si>
  <si>
    <t xml:space="preserve">    713 - Izolace tepelné</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</si>
  <si>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</si>
  <si>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</si>
  <si>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</si>
  <si>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</si>
  <si>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 xml:space="preserve">    727 - Zdravotechnika - požární ochrana</t>
  </si>
  <si>
    <t xml:space="preserve">    728 - Rozvod medicinálních plynů</t>
  </si>
  <si>
    <t xml:space="preserve">    733 - Ústřední vytápění - rozvodné potrubí</t>
  </si>
  <si>
    <t xml:space="preserve">    734 - Ústřední vytápění - armatury</t>
  </si>
  <si>
    <t xml:space="preserve">    735 - Ústřední vytápění - otopná tělesa</t>
  </si>
  <si>
    <t xml:space="preserve">    741 - Elektroinstalace - silnoproud</t>
  </si>
  <si>
    <t xml:space="preserve">    751 - Vzduchotechnika</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</si>
  <si>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</si>
  <si>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</si>
  <si>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</si>
  <si>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</si>
  <si>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</si>
  <si>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</si>
  <si>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777 - Podlahy lité</t>
  </si>
  <si>
    <t xml:space="preserve">    781 - Dokončovací práce - obklady</t>
  </si>
  <si>
    <t xml:space="preserve">    783 - Dokončovací práce - nátěry</t>
  </si>
  <si>
    <t xml:space="preserve">    784 - Dokončovací práce - malby a tapety</t>
  </si>
  <si>
    <t>M - Práce a dodávky M</t>
  </si>
  <si>
    <t xml:space="preserve">    33-M - Montáže dopr.zaříz.,sklad. zař. a váh</t>
  </si>
  <si>
    <t>VRN - Vedlejší rozpočtové náklady</t>
  </si>
  <si>
    <t xml:space="preserve">    VRN1 - Průzkumné, geodetické a projektové práce</t>
  </si>
  <si>
    <t xml:space="preserve">    VRN3 - Zařízení staveniště</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</si>
  <si>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</si>
  <si>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</si>
  <si>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</si>
  <si>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</si>
  <si>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</si>
  <si>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</si>
  <si>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</si>
  <si>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</si>
  <si>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</si>
  <si>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</si>
  <si>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</si>
  <si>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</si>
  <si>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</si>
  <si>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</si>
  <si>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</si>
  <si>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</si>
  <si>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</si>
  <si>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</si>
  <si>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</si>
  <si>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</si>
  <si>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113107113</t>
  </si>
  <si>
    <t>Odstranění podkladů nebo krytů ručně s přemístěním hmot na skládku na vzdálenost do 3 m nebo s naložením na dopravní prostředek z kameniva těženého, o tl. vrstvy přes 200 do 300 mm</t>
  </si>
  <si>
    <t>m2</t>
  </si>
  <si>
    <t>CS ÚRS 2018 01</t>
  </si>
  <si>
    <t>4</t>
  </si>
  <si>
    <t>-2127006226</t>
  </si>
  <si>
    <t>PSC</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</si>
  <si>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</si>
  <si>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VV</t>
  </si>
  <si>
    <t xml:space="preserve"> viz technická zpráva, v.č. D1.1.12, D1.1.9 , D1.1.20</t>
  </si>
  <si>
    <t>"1.PP - ozn. P8"63,8</t>
  </si>
  <si>
    <t>Součet</t>
  </si>
  <si>
    <t>113107142</t>
  </si>
  <si>
    <t>Odstranění podkladů nebo krytů ručně s přemístěním hmot na skládku na vzdálenost do 3 m nebo s naložením na dopravní prostředek živičných, o tl. vrstvy přes 50 do 100 mm</t>
  </si>
  <si>
    <t>1727891149</t>
  </si>
  <si>
    <t>3</t>
  </si>
  <si>
    <t>130001101</t>
  </si>
  <si>
    <t>Příplatek k cenám hloubených vykopávek za ztížení vykopávky v blízkosti podzemního vedení nebo výbušnin pro jakoukoliv třídu horniny</t>
  </si>
  <si>
    <t>m3</t>
  </si>
  <si>
    <t>1594898857</t>
  </si>
  <si>
    <t xml:space="preserve">Poznámka k souboru cen:_x000d_
1. Cena je určena: a) i pro soubor cen 123 . 0-21 Vykopávky zářezů se šikmými stěnami pro podzemní vedení části A 02, b) pro podzemní vedení procházející hloubenou vykopávkou nebo uložené ve stěně výkopu při jakékoliv hloubce vedení pod původním terénem nebo jeho výšce nade dnem výkopu a jakémkoliv směru vedení ke stranám výkopu; c) pro výbušniny nezaložené dodavatelem. 2. Cenu lze použít i tehdy, narazí-li se na vedení nebo výbušninu až při vykopávce a to pro zbývající objem výkopu, který je projektantem nebo investorem označen, v němž by toto nebo jiné nepředvídané vedení nebo výbušnina mohlo být uloženo. Toto ustanovení neplatí pro objem hornin tř. 6 a 7. 3. Cenu nelze použít pro ztížení vykopávky v blízkosti podzemních vedení nebo výbušnin, u nichž je projektem zakázáno použít při vykopávce kovové nástroje nebo nářadí. 4. Množství ztížení vykopávky v blízkosti a) podzemního vedení, jehož půdorysná a výšková poloha - je v projektu uvedena, se určí jako objem myšleného hranolu, jehož průřez je pravidelný čtyřúhelník jehož horní vodorovná a obě svislé strany jsou ve vzdálenosti 0,5 m a dolní vodorovná hrana ve vzdálenosti 1 m od přilehlého vnějšího líce vedení, příp. jeho obalu a délka se rovná osové délce vedení ve výkopišti nebo délce vedení ve stěně výkopu. Vymezí-li projekt větší prostor, v němž je nutno při vykopávce postupovat opatrně, lze použít cena pro celý objem výkopu v tomto prostoru. Od takto zjištěného množství se odečítá objem vedení i s příp. se vyskytujícím obalem; - není v projektu uvedena, avšak která podle projektu nebo sdělení investora jsou pravděpodobně ve výkopišti uložena, se rovná objemu výkopu, který je projektantem nebo investorem označen. b) výbušniny, určí vždy projektant nebo investor, ať je v projektu uvedeno či neuvedeno. 5. Je-li vedení uloženo ve výkopišti tak, že se vykopávka v celém výše popsaném objemu nevykopává, např. blízko stěn nebo dna výkopu, oceňuje se ztížení vykopávky jen pro tu část objemu, v níž se ztížená vykopávka provádí. 6. Jsou-li ve výkopišti dvě vedení položena tak blízko sebe, že se výše uvedené objemy pro obě vedení pronikají, určí se množství ztížení vykopávky tak, aby se pronik započetl jen jednou. 7. Objem ztížení vykopávky se od celkového objemu výkopu neodečítá. 8. Dočasné zajištění různých podzemních vedení ve výkopišti se oceňuje cenami souboru cen 119 00-14 Dočasné zajištění podzemního potrubí nebo vedení ve výkopišti. </t>
  </si>
  <si>
    <t>101,361*0,25 'Přepočtené koeficientem množství</t>
  </si>
  <si>
    <t>131203101</t>
  </si>
  <si>
    <t>Hloubení zapažených i nezapažených jam ručním nebo pneumatickým nářadím s urovnáním dna do předepsaného profilu a spádu v horninách tř. 3 soudržných</t>
  </si>
  <si>
    <t>1172514491</t>
  </si>
  <si>
    <t xml:space="preserve">Poznámka k souboru cen:_x000d_
1. V cenách jsou započteny i náklady na přehození výkopku na přilehlém terénu na vzdálenost do 3 m od okraje jámy nebo naložení na dopravní prostředek. 2. V cenách 10-3101 až 40-3102 jsou započteny i náklady na svislý přesun horniny po házečkách do 2 metrů. </t>
  </si>
  <si>
    <t xml:space="preserve"> viz technická zpráva, v.č. D1.1.11</t>
  </si>
  <si>
    <t>(8,21*(2,9+1,5)+(3,7+1,5)*2,8)*2</t>
  </si>
  <si>
    <t>5</t>
  </si>
  <si>
    <t>131203109</t>
  </si>
  <si>
    <t>Hloubení zapažených i nezapažených jam ručním nebo pneumatickým nářadím s urovnáním dna do předepsaného profilu a spádu v horninách tř. 3 Příplatek k cenám za lepivost horniny tř. 3</t>
  </si>
  <si>
    <t>-433156477</t>
  </si>
  <si>
    <t>6</t>
  </si>
  <si>
    <t>132212101</t>
  </si>
  <si>
    <t>Hloubení zapažených i nezapažených rýh šířky do 600 mm ručním nebo pneumatickým nářadím s urovnáním dna do předepsaného profilu a spádu v horninách tř. 3 soudržných</t>
  </si>
  <si>
    <t>1001309722</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</si>
  <si>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</si>
  <si>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napojení dešťového svodu</t>
  </si>
  <si>
    <t>0,6*0,9*2,4</t>
  </si>
  <si>
    <t>7</t>
  </si>
  <si>
    <t>132212109</t>
  </si>
  <si>
    <t>Hloubení zapažených i nezapažených rýh šířky do 600 mm ručním nebo pneumatickým nářadím s urovnáním dna do předepsaného profilu a spádu v horninách tř. 3 Příplatek k cenám za lepivost horniny tř. 3</t>
  </si>
  <si>
    <t>-1102303933</t>
  </si>
  <si>
    <t>8</t>
  </si>
  <si>
    <t>132301401</t>
  </si>
  <si>
    <t>Hloubená vykopávka pod základy ručně s přehozením výkopku na vzdálenost 3 m nebo s naložením na ruční dopravní prostředek v hornině tř. 4</t>
  </si>
  <si>
    <t>818020212</t>
  </si>
  <si>
    <t xml:space="preserve">Poznámka k souboru cen:_x000d_
1. V ceně nejsou započteny náklady na podchycení základového zdiva. </t>
  </si>
  <si>
    <t>viz část Statika, výkr.č. D1.1.11 - předpoklad, bude fakturováno dle skutečnosti na základě provedených sond</t>
  </si>
  <si>
    <t>6*0,8*0,8</t>
  </si>
  <si>
    <t>9</t>
  </si>
  <si>
    <t>133302011</t>
  </si>
  <si>
    <t>Hloubení zapažených i nezapažených šachet plocha výkopu do 20 m2 ručním nebo pneumatickým nářadím s případným nutným přemístěním výkopku ve výkopišti v horninách soudržných tř. 4, plocha výkopu do 4 m2</t>
  </si>
  <si>
    <t>1396854638</t>
  </si>
  <si>
    <t xml:space="preserve">Poznámka k souboru cen:_x000d_
1. V cenách jsou započteny i náklady na přehození výkopku na přilehlém terénu na vzdálenost do 5 m od hrany šachty nebo naložení na dopravní prostředek. 2. V cenách 10-2011 až 30-3012 jsou započteny i náklady na svislý přesun horniny po házečkách do 2 metrů. </t>
  </si>
  <si>
    <t>sonda k ověření hloubky základů -viz část Statika - předpoklad - 2 ks</t>
  </si>
  <si>
    <t>1,2*0,6*0,6*2</t>
  </si>
  <si>
    <t>10</t>
  </si>
  <si>
    <t>162701105</t>
  </si>
  <si>
    <t>Vodorovné přemístění výkopku nebo sypaniny po suchu na obvyklém dopravním prostředku, bez naložení výkopku, avšak se složením bez rozhrnutí z horniny tř. 1 až 4 na vzdálenost přes 9 000 do 10 000 m</t>
  </si>
  <si>
    <t>256979876</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</si>
  <si>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</si>
  <si>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podezdění základů - viz část Statika, výkr.č. D1.1.11 - předpoklad, bude fakturováno dle skutečnosti na základě provedených sond</t>
  </si>
  <si>
    <t>11</t>
  </si>
  <si>
    <t>171201201</t>
  </si>
  <si>
    <t>Uložení sypaniny na skládky</t>
  </si>
  <si>
    <t>187743442</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</si>
  <si>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</si>
  <si>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12</t>
  </si>
  <si>
    <t>171201211</t>
  </si>
  <si>
    <t>Poplatek za uložení stavebního odpadu na skládce (skládkovné) zeminy a kameniva zatříděného do Katalogu odpadů pod kódem 170 504</t>
  </si>
  <si>
    <t>t</t>
  </si>
  <si>
    <t>936978913</t>
  </si>
  <si>
    <t xml:space="preserve">Poznámka k souboru cen:_x000d_
1. Ceny uvedené v souboru cen lze po dohodě upravit podle místních podmínek. </t>
  </si>
  <si>
    <t>106,504*1,8 'Přepočtené koeficientem množství</t>
  </si>
  <si>
    <t>13</t>
  </si>
  <si>
    <t>174101102</t>
  </si>
  <si>
    <t>Zásyp sypaninou z jakékoliv horniny s uložením výkopku ve vrstvách se zhutněním v uzavřených prostorách s urovnáním povrchu zásypu</t>
  </si>
  <si>
    <t>-450057936</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</si>
  <si>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</si>
  <si>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(8,21*(2,9+1,5)+(3,7+1,5)*2,8)*1,6</t>
  </si>
  <si>
    <t>-0,5*4,445*0,9</t>
  </si>
  <si>
    <t>-0,25*(0,5*4,445+5,85*3,5)</t>
  </si>
  <si>
    <t>-0,4*5,25*3,5</t>
  </si>
  <si>
    <t>"1.PP"(2,3*2+3*2+2,405+1,8)*1,25*-1</t>
  </si>
  <si>
    <t>-1,25*2,3*2,7</t>
  </si>
  <si>
    <t>14</t>
  </si>
  <si>
    <t>M</t>
  </si>
  <si>
    <t>58344171</t>
  </si>
  <si>
    <t>štěrkodrť frakce 0-32</t>
  </si>
  <si>
    <t>-890285328</t>
  </si>
  <si>
    <t>39,801*2 'Přepočtené koeficientem množství</t>
  </si>
  <si>
    <t>Zakládání</t>
  </si>
  <si>
    <t>271532212</t>
  </si>
  <si>
    <t>Podsyp pod základové konstrukce se zhutněním a urovnáním povrchu z kameniva hrubého, frakce 16 - 32 mm</t>
  </si>
  <si>
    <t>395881459</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</si>
  <si>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</si>
  <si>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0,25*(0,5*4,445+5,85*3,5)</t>
  </si>
  <si>
    <t>16</t>
  </si>
  <si>
    <t>273321411</t>
  </si>
  <si>
    <t>Základy z betonu železového (bez výztuže) desky z betonu bez zvýšených nároků na prostředí tř. C 20/25</t>
  </si>
  <si>
    <t>-157646617</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</si>
  <si>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t>
  </si>
  <si>
    <t xml:space="preserve"> viz technická zpráva, v.č. D1.1.11,  D1.1.20</t>
  </si>
  <si>
    <t>"1.PP - ozn. P5"18,36*0,15</t>
  </si>
  <si>
    <t>17</t>
  </si>
  <si>
    <t>273321511</t>
  </si>
  <si>
    <t>Základy z betonu železového (bez výztuže) desky z betonu bez zvýšených nároků na prostředí tř. C 25/30</t>
  </si>
  <si>
    <t>-1012021183</t>
  </si>
  <si>
    <t>0,4*5,85*3,5</t>
  </si>
  <si>
    <t>18</t>
  </si>
  <si>
    <t>273351121</t>
  </si>
  <si>
    <t>Bednění základů desek zřízení</t>
  </si>
  <si>
    <t>1506483523</t>
  </si>
  <si>
    <t xml:space="preserve">Poznámka k souboru cen:_x000d_
1. Ceny jsou určeny pro bednění ve volném prostranství, ve volných nebo zapažených jamách, rýhách a šachtách. 2. Kruhové nebo obloukové bednění poloměru do 1 m se oceňuje individuálně. </t>
  </si>
  <si>
    <t>0,4*(5,85*2+3,5)</t>
  </si>
  <si>
    <t>19</t>
  </si>
  <si>
    <t>273351122</t>
  </si>
  <si>
    <t>Bednění základů desek odstranění</t>
  </si>
  <si>
    <t>-697169278</t>
  </si>
  <si>
    <t>20</t>
  </si>
  <si>
    <t>273361821</t>
  </si>
  <si>
    <t>Výztuž základů desek z betonářské oceli 10 505 (R) nebo BSt 500</t>
  </si>
  <si>
    <t>-1395616441</t>
  </si>
  <si>
    <t xml:space="preserve">Poznámka k souboru cen:_x000d_
1. Ceny platí pro desky rovné, s náběhy, hřibové nebo upnuté do žeber včetně výztuže těchto žeber. </t>
  </si>
  <si>
    <t>0,4*5,85*3,5*0,12</t>
  </si>
  <si>
    <t>1101894476</t>
  </si>
  <si>
    <t>"1.PP - ozn. P5"18,36*0,15*0,120</t>
  </si>
  <si>
    <t>22</t>
  </si>
  <si>
    <t>274313711</t>
  </si>
  <si>
    <t>Základy z betonu prostého pasy betonu kamenem neprokládaného tř. C 20/25</t>
  </si>
  <si>
    <t>334033658</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</si>
  <si>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</si>
  <si>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0,5*4,445*0,9</t>
  </si>
  <si>
    <t>23</t>
  </si>
  <si>
    <t>274351121</t>
  </si>
  <si>
    <t>Bednění základů pasů rovné zřízení</t>
  </si>
  <si>
    <t>-1200199161</t>
  </si>
  <si>
    <t>2*4,445*0,9</t>
  </si>
  <si>
    <t>24</t>
  </si>
  <si>
    <t>274351122</t>
  </si>
  <si>
    <t>Bednění základů pasů rovné odstranění</t>
  </si>
  <si>
    <t>208052772</t>
  </si>
  <si>
    <t>25</t>
  </si>
  <si>
    <t>279232511</t>
  </si>
  <si>
    <t>Postupná podezdívka základového zdiva jakékoliv tloušťky, bez výkopu a zapažení na maltu cementovou, cihlami pálenými</t>
  </si>
  <si>
    <t>-851352720</t>
  </si>
  <si>
    <t xml:space="preserve">Poznámka k souboru cen:_x000d_
1. V ceně jsou započteny i náklady na ztížený postup provádění ovlivněný statickými a bezpečnostními důvody a vyzdívka kapes pro postupné zavazování. 2. V ceně nejsou započteny náklady na podchycující nebo odlehčující konstrukce, tyto se oceňují cenami katalogu 801-3 Budovy a haly-bourání konstrukcí. 3. Množství měrných jednotek se určuje v m3 prováděného zdiva. </t>
  </si>
  <si>
    <t>Svislé a kompletní konstrukce</t>
  </si>
  <si>
    <t>26</t>
  </si>
  <si>
    <t>310238211</t>
  </si>
  <si>
    <t>Zazdívka otvorů ve zdivu nadzákladovém cihlami pálenými plochy přes 0,25 m2 do 1 m2 na maltu vápenocementovou</t>
  </si>
  <si>
    <t>915753990</t>
  </si>
  <si>
    <t xml:space="preserve"> viz technická zpráva, v.č. D1.1.7, D1.1.13-D1.1.15</t>
  </si>
  <si>
    <t>" 4.NP - okno O-7"(1,2*1,8-0,5*0,9)*0,8</t>
  </si>
  <si>
    <t>"4.NP - m.č. 4-27- původní okno"0,65*0,5*2,2</t>
  </si>
  <si>
    <t>"4.NP- m.č. 4-20- okno O-6"0,4*0,5*1,5</t>
  </si>
  <si>
    <t>"4.NP-ostění u soc.zařízení"(0,42*0,2+0,35*0,25)*3,5</t>
  </si>
  <si>
    <t>"4.NP- m.č. 4-09"0,9*2*0,17</t>
  </si>
  <si>
    <t>"4.NP- m.č. 4-11/4-12"0,9*2*0,115</t>
  </si>
  <si>
    <t>"4.NP- m.č. 4-14"0,21*0,35*4</t>
  </si>
  <si>
    <t>27</t>
  </si>
  <si>
    <t>203236645</t>
  </si>
  <si>
    <t xml:space="preserve"> doplnění parapetů - viz technická zpráva, v.č. D1.1.7</t>
  </si>
  <si>
    <t>"1.NP+2.NP-O-1"1,35*0,1*0,5*2</t>
  </si>
  <si>
    <t>"4.NP-O-3"2,1*0,2*0,5*6</t>
  </si>
  <si>
    <t>"4.NP-O-4"1,5*0,2*0,5*4</t>
  </si>
  <si>
    <t>"různé-odhad"1,5</t>
  </si>
  <si>
    <t>28</t>
  </si>
  <si>
    <t>310239211</t>
  </si>
  <si>
    <t>Zazdívka otvorů ve zdivu nadzákladovém cihlami pálenými plochy přes 1 m2 do 4 m2 na maltu vápenocementovou</t>
  </si>
  <si>
    <t>-1997958993</t>
  </si>
  <si>
    <t xml:space="preserve"> viz technická zpráva, v.č. D1.1.12</t>
  </si>
  <si>
    <t>"1.PP"1,94*1,6*0,65+1,48*2,2*0,65</t>
  </si>
  <si>
    <t>29</t>
  </si>
  <si>
    <t>310279843</t>
  </si>
  <si>
    <t xml:space="preserve">Zazdívka otvorů ve zdivu nadzákladovém nepálenými tvárnicemi plochy přes 1 m2 do 4 m2 </t>
  </si>
  <si>
    <t>779888003</t>
  </si>
  <si>
    <t xml:space="preserve"> úprava oken u výtahové šachty - viz technická zpráva, v.č.D1.1.7, D1.1.13-D1.1.15</t>
  </si>
  <si>
    <t>"1.NP-2.NP"0,84*2,2*0,5*2+0,3*2,2*0,5*2</t>
  </si>
  <si>
    <t>"3.NP"0,84*2,4*0,5+0,3*2,4*0,5</t>
  </si>
  <si>
    <t>"4.NP"0,3*2,2*0,5</t>
  </si>
  <si>
    <t>30</t>
  </si>
  <si>
    <t>311113141</t>
  </si>
  <si>
    <t>Nadzákladové zdi z tvárnic ztraceného bednění hladkých, včetně výplně z betonu třídy C 20/25, tloušťky zdiva 150 mm</t>
  </si>
  <si>
    <t>1514917455</t>
  </si>
  <si>
    <t xml:space="preserve">Poznámka k souboru cen:_x000d_
1. V cenách jsou započteny i náklady na dodání a uložení betonu 2. V cenách -3212 až -3234 jsou započteny i náklady na doplňkové - rohové tvárnice. 3. V cenách nejsou započteny náklady na dodání a uložení betonářské výztuže; tyto se oceňují cenami souboru cen 31* 36- . . Výztuž nadzákladových zdí. 4. Množství jednotek se určuje v m2 plochy zdiva. </t>
  </si>
  <si>
    <t xml:space="preserve"> výtahová šachta - viz technická zpráva, v.č. D1.1.8, D1.1.16</t>
  </si>
  <si>
    <t>"atika"0,6*(2,5+6,05*2)</t>
  </si>
  <si>
    <t>31</t>
  </si>
  <si>
    <t>311113143</t>
  </si>
  <si>
    <t>Nadzákladové zdi z tvárnic ztraceného bednění hladkých, včetně výplně z betonu třídy C 20/25, tloušťky zdiva přes 200 do 250 mm</t>
  </si>
  <si>
    <t>845632144</t>
  </si>
  <si>
    <t xml:space="preserve"> výtahová šachta - viz technická zpráva, v.č. </t>
  </si>
  <si>
    <t>"1.PP"4,45*(4,645+3,05+2,3+5,36)-1,8*2,2</t>
  </si>
  <si>
    <t>"1.NP-3.NP"(5,785+2,3+5,495)*3,55*3-(0,6*2,1*2+0,6*2,4)</t>
  </si>
  <si>
    <t>"4.NP"(5,785+2,3+5,495)*4,82+0,915*2,3-0,9*1,97</t>
  </si>
  <si>
    <t>32</t>
  </si>
  <si>
    <t>311113144</t>
  </si>
  <si>
    <t>Nadzákladové zdi z tvárnic ztraceného bednění hladkých, včetně výplně z betonu třídy C 20/25, tloušťky zdiva přes 250 do 300 mm</t>
  </si>
  <si>
    <t>757605961</t>
  </si>
  <si>
    <t xml:space="preserve"> výtahová šachta - viz technická zpráva, v.č. D1.1.11, D1.1.16</t>
  </si>
  <si>
    <t>"1.PP"(2,3*2+3*2+2,405+1,8)*1,25</t>
  </si>
  <si>
    <t>"1.NP-4.NP"0,3*(4,45+3,55*3+4,82)</t>
  </si>
  <si>
    <t>33</t>
  </si>
  <si>
    <t>311361821</t>
  </si>
  <si>
    <t>Výztuž nadzákladových zdí nosných svislých nebo odkloněných od svislice, rovných nebo oblých z betonářské oceli 10 505 (R) nebo BSt 500</t>
  </si>
  <si>
    <t>-288129135</t>
  </si>
  <si>
    <t>"atika"0,6*(2,5+6,05*2)*0,15*0,8*0,08*0,25*0,8*0,08</t>
  </si>
  <si>
    <t>"1.PP"(4,45*(4,645+3,05+2,3+5,36)-1,8*2,2)*0,25*0,8*0,08</t>
  </si>
  <si>
    <t>"1.NP-3.NP"((5,785+2,3+5,495)*3,55*3-(0,6*2,1*2+0,6*2,4))*0,25*0,8*0,08</t>
  </si>
  <si>
    <t>"4.NP"((5,785+2,3+5,495)*4,82+0,915*2,3-0,9*1,97)*0,25*0,8*0,08</t>
  </si>
  <si>
    <t>"1.PP"(2,3*2+3*2+2,405+1,8)*1,25*0,3*0,8*0,08</t>
  </si>
  <si>
    <t>"1.NP-4.NP"0,3*(4,45+3,55*3+4,82)*0,3*0,8*0,08</t>
  </si>
  <si>
    <t>34</t>
  </si>
  <si>
    <t>317121101</t>
  </si>
  <si>
    <t>Montáž prefabrikovaných překladů délky do 1500 mm</t>
  </si>
  <si>
    <t>kus</t>
  </si>
  <si>
    <t>1997564301</t>
  </si>
  <si>
    <t xml:space="preserve">Poznámka k souboru cen:_x000d_
1. Ceny lze použít i pro ocenění montáže překladů osazovaných při provádění zděných konstrukcí na objektech montovaných. 2. V cenách nejsou započteny náklady na dodávku překladů, tato se ocení ve specifikaci. </t>
  </si>
  <si>
    <t xml:space="preserve"> viz technická zpráva, v.č. D1.1.7, D1.1.12-D1.1.15, D1.1.22</t>
  </si>
  <si>
    <t>" P5"4</t>
  </si>
  <si>
    <t>" P8"4</t>
  </si>
  <si>
    <t>" P9"1</t>
  </si>
  <si>
    <t>35</t>
  </si>
  <si>
    <t>59321119</t>
  </si>
  <si>
    <t>překlad železobetonový RZP 149x24x19 cm</t>
  </si>
  <si>
    <t>-1660344202</t>
  </si>
  <si>
    <t>36</t>
  </si>
  <si>
    <t>59321932</t>
  </si>
  <si>
    <t>překlad pórobetonový nosný š 100mm dl 1500mm</t>
  </si>
  <si>
    <t>1116243990</t>
  </si>
  <si>
    <t>37</t>
  </si>
  <si>
    <t>59321930</t>
  </si>
  <si>
    <t>překlad pórobetonový nosný š 100mm dl 1200mm</t>
  </si>
  <si>
    <t>855136511</t>
  </si>
  <si>
    <t>38</t>
  </si>
  <si>
    <t>317121102</t>
  </si>
  <si>
    <t>Montáž prefabrikovaných překladů délky přes 1500 do 2200 mm</t>
  </si>
  <si>
    <t>533467643</t>
  </si>
  <si>
    <t>" P3"5</t>
  </si>
  <si>
    <t>" P7"1</t>
  </si>
  <si>
    <t>39</t>
  </si>
  <si>
    <t>59321934</t>
  </si>
  <si>
    <t>překlad pórobetonový nosný š 100mm dl 1800mm</t>
  </si>
  <si>
    <t>1562271859</t>
  </si>
  <si>
    <t>40</t>
  </si>
  <si>
    <t>59321142</t>
  </si>
  <si>
    <t>překlad železobetonový RZP plný 179x24x19 cm</t>
  </si>
  <si>
    <t>-661749633</t>
  </si>
  <si>
    <t>41</t>
  </si>
  <si>
    <t>317121103</t>
  </si>
  <si>
    <t>Montáž prefabrikovaných překladů délky přes 2200 do 4200 mm</t>
  </si>
  <si>
    <t>-888496709</t>
  </si>
  <si>
    <t xml:space="preserve"> viz technická zpráva, v.č.  D1.1.12, D1.1.22</t>
  </si>
  <si>
    <t>" P6"1</t>
  </si>
  <si>
    <t>42</t>
  </si>
  <si>
    <t>59321121</t>
  </si>
  <si>
    <t>překlad železobetonový RZP 239x24x19 cm</t>
  </si>
  <si>
    <t>-411459475</t>
  </si>
  <si>
    <t>43</t>
  </si>
  <si>
    <t>317944323</t>
  </si>
  <si>
    <t>Válcované nosníky dodatečně osazované do připravených otvorů bez zazdění hlav č. 14 až 22</t>
  </si>
  <si>
    <t>1624466881</t>
  </si>
  <si>
    <t xml:space="preserve">Poznámka k souboru cen:_x000d_
1. V cenách jsou zahrnuty náklady na dodávku a montáž válcovaných nosníků. 2. Ceny jsou určeny pouze pro ocenění konstrukce překladů nad otvory. </t>
  </si>
  <si>
    <t xml:space="preserve"> viz technická zpráva, v.č. D1.1.7, D1.1.13-D1.1.15, D1.1.22</t>
  </si>
  <si>
    <t>" P1"200,48*3*0,001</t>
  </si>
  <si>
    <t>" P2"21,48*9*0,001</t>
  </si>
  <si>
    <t>" P4"139,62*2*0,001</t>
  </si>
  <si>
    <t>" P10"182,56*1*0,001</t>
  </si>
  <si>
    <t>44</t>
  </si>
  <si>
    <t>319202321</t>
  </si>
  <si>
    <t>Vyrovnání nerovného povrchu vnitřního i vnějšího zdiva přizděním, tl. přes 30 do 80 mm</t>
  </si>
  <si>
    <t>-1200300497</t>
  </si>
  <si>
    <t>"4.NP-O-4"1,5*0,5*4</t>
  </si>
  <si>
    <t>45</t>
  </si>
  <si>
    <t>342272225</t>
  </si>
  <si>
    <t>Příčky z pórobetonových tvárnic hladkých na tenké maltové lože objemová hmotnost do 500 kg/m3, tloušťka příčky 100 mm</t>
  </si>
  <si>
    <t>-1889381389</t>
  </si>
  <si>
    <t>příčka u výtahové šachty - viz technická zpráva, v.č. D 1.1.7,D1.1.12-D1.1.16</t>
  </si>
  <si>
    <t>"1.PP"2,3*4,18-1,6*2,33</t>
  </si>
  <si>
    <t>"1.NP-3.NP"(2,3*3,73-1,6*2,33)*3</t>
  </si>
  <si>
    <t>"4.NP"2,3*4,55-1,6*2,33</t>
  </si>
  <si>
    <t>46</t>
  </si>
  <si>
    <t>342272245</t>
  </si>
  <si>
    <t>Příčky z pórobetonových tvárnic hladkých na tenké maltové lože objemová hmotnost do 500 kg/m3, tloušťka příčky 150 mm</t>
  </si>
  <si>
    <t>305440377</t>
  </si>
  <si>
    <t>příčka u výtahové šachty - viz technická zpráva, v.č. D 1.1.7,D1.1.13-D1.1.16</t>
  </si>
  <si>
    <t>"1.NP-3.NP"(2,3*3,4-1,2*2,7)*3</t>
  </si>
  <si>
    <t>"4.NP"2,3*3,05-1,2*2,7</t>
  </si>
  <si>
    <t>47</t>
  </si>
  <si>
    <t>342291121</t>
  </si>
  <si>
    <t>Ukotvení příček plochými kotvami, do konstrukce cihelné</t>
  </si>
  <si>
    <t>m</t>
  </si>
  <si>
    <t>-357155932</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</si>
  <si>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</si>
  <si>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"1.NP-2.NP"2*2,2*2</t>
  </si>
  <si>
    <t>"3.NP"2*2,4</t>
  </si>
  <si>
    <t>"4.NP"2*2,2</t>
  </si>
  <si>
    <t>48</t>
  </si>
  <si>
    <t>342291131</t>
  </si>
  <si>
    <t>Ukotvení příček plochými kotvami, do konstrukce betonové</t>
  </si>
  <si>
    <t>-54476566</t>
  </si>
  <si>
    <t>"1.PP"2*4,18</t>
  </si>
  <si>
    <t>"1.NP-3.NP"(2*3,73)*3</t>
  </si>
  <si>
    <t>"4.NP"2*4,55</t>
  </si>
  <si>
    <t>49</t>
  </si>
  <si>
    <t>346481111</t>
  </si>
  <si>
    <t>Zaplentování rýh, potrubí, válcovaných nosníků, výklenků nebo nik jakéhokoliv tvaru, na maltu ve stěnách nebo před stěnami rabicovým pletivem</t>
  </si>
  <si>
    <t>-1108762575</t>
  </si>
  <si>
    <t xml:space="preserve">Poznámka k souboru cen:_x000d_
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 </t>
  </si>
  <si>
    <t>" P1"0,6*(0,2*2+0,5)*2</t>
  </si>
  <si>
    <t>" P2"1,2*0,2*2*9</t>
  </si>
  <si>
    <t>" P4"1,3*(0,2*2+0,8)*2</t>
  </si>
  <si>
    <t>" P10"1,7*(0,2*2+0,8)</t>
  </si>
  <si>
    <t>50</t>
  </si>
  <si>
    <t>349231821</t>
  </si>
  <si>
    <t>Přizdívka z cihel ostění s ozubem ve vybouraných otvorech, s vysekáním kapes pro zavázaní přes 150 do 300 mm</t>
  </si>
  <si>
    <t>375448324</t>
  </si>
  <si>
    <t xml:space="preserve">Poznámka k souboru cen:_x000d_
1. Ceny jsou určeny pro přizdívku ostění zavazovaného do přilehlého zdiva. 2. Ceny neplatí pro přizdívku ostění do 80 mm tloušťky; tyto se oceňují příslušnými cenami souboru cen 319 20- . Vyrovnání nerovného povrchu vnitřního i vnějšího zdiva. 3. Množství měrných jednotek se určuje jako součin tloušťky zdi a výšky přizdívaného o ostění. </t>
  </si>
  <si>
    <t>dozdění ostění po vybouraných oknech - viz technická zpráva, v.č. D1.1.7</t>
  </si>
  <si>
    <t>"1.NP+2.NP-O-1"2*2,1*2*0,3</t>
  </si>
  <si>
    <t>"3.NP-O-2"2*2,4*0,3</t>
  </si>
  <si>
    <t>"4.NP-O-3"2*2,15*6*0,3</t>
  </si>
  <si>
    <t>"4.NP-O-4"2*2,15*8*0,3</t>
  </si>
  <si>
    <t>"4.NP-O-5"2*1,5*0,3</t>
  </si>
  <si>
    <t>"4.NP-O-6"2*0,8*2*0,3</t>
  </si>
  <si>
    <t>"4.NP-O-9"2*2,36*0,3</t>
  </si>
  <si>
    <t>"4.NP-O-10"2*2,36*0,3</t>
  </si>
  <si>
    <t>Vodorovné konstrukce</t>
  </si>
  <si>
    <t>51</t>
  </si>
  <si>
    <t>411321616</t>
  </si>
  <si>
    <t>Stropy z betonu železového (bez výztuže) stropů deskových, plochých střech, desek balkonových, desek hřibových stropů včetně hlavic hřibových sloupů tř. C 30/37</t>
  </si>
  <si>
    <t>-631167190</t>
  </si>
  <si>
    <t xml:space="preserve">Poznámka k souboru cen:_x000d_
1. V cenách pohledového betonu 411 35-4 a 411 35-5 jsou započteny i náklady na pečlivé hutnění zejména při líci konstrukce pro docílení neporušeného maltového povrchu bez vzhledových kazů. </t>
  </si>
  <si>
    <t xml:space="preserve"> viz technická zpráva, v.č. D1.1.7, D1.1.9 , D1.1.20</t>
  </si>
  <si>
    <t>"strop 1.PP -4.NP "(7,26+7,26+7,26+7,38)*0,09</t>
  </si>
  <si>
    <t>"podlaha 4.NP-P4 -m.č. 4-27"14,34*0,09</t>
  </si>
  <si>
    <t>52</t>
  </si>
  <si>
    <t>411354245.1</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</si>
  <si>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pozinkovaným, výšky vln 50 mm, tl. plechu 0,75 mm - TR50/250/0,75mm</t>
  </si>
  <si>
    <t>2147048565</t>
  </si>
  <si>
    <t xml:space="preserve">Poznámka k souboru cen:_x000d_
1. Konstrukce ocelového profilovaného bednění (ceny -4203 až -4271 za m2 půdorysu shora včetně uložení) vytváří monolitický žebrovaný strop, pro který jsou určeny ceny betonů 411 32-2121 až -2424, ceny výztuže stropů 411 36- . . , je-li předepsána u této spřažené konstrukce, a ceny podpěrné konstrukce. </t>
  </si>
  <si>
    <t>"strop 1.PP -4.NP "(18,36+7,26+7,26+7,26+13,48+7,38)</t>
  </si>
  <si>
    <t>"podlaha 4.NP-P4 -m.č. 4-27"14,34</t>
  </si>
  <si>
    <t>53</t>
  </si>
  <si>
    <t>411361821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</si>
  <si>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</si>
  <si>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1150555080</t>
  </si>
  <si>
    <t>"strop 1.PP -4.NP "(7,26+7,26+7,26+7,38)*0,09*0,12</t>
  </si>
  <si>
    <t>"podlaha 4.NP-P4 -m.č. 4-27"14,34*0,09*0,12</t>
  </si>
  <si>
    <t>54</t>
  </si>
  <si>
    <t>411362021</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</si>
  <si>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ze svařovaných sítí z drátů typu KARI</t>
  </si>
  <si>
    <t>-1350250422</t>
  </si>
  <si>
    <t>"strop 1.PP -4.NP "(18,36+7,26+7,26+7,26+13,48+7,38)*4,4*0,001*1,2</t>
  </si>
  <si>
    <t>"podlaha 4.NP-P4 -m.č. 4-27"14,34*4,4*0,001*1,2</t>
  </si>
  <si>
    <t>55</t>
  </si>
  <si>
    <t>413941123</t>
  </si>
  <si>
    <t>Osazování ocelových válcovaných nosníků ve stropech I nebo IE nebo U nebo UE nebo L č. 14 až 22 nebo výšky do 220 mm</t>
  </si>
  <si>
    <t>1623038478</t>
  </si>
  <si>
    <t xml:space="preserve">Poznámka k souboru cen:_x000d_
1. Ceny jsou určeny pro zednické osazování na cementovou maltu (min. MC-15). 2. Dodávka ocelových nosníků se oceňuje ve specifikaci. 3. Ztratné lze dohodnout ve směrné výši 8 % na krytí nákladů na řezání příslušných délek z hutních délek nosníků a na zbytkový odpad (prořez). </t>
  </si>
  <si>
    <t>"strop 1.PP"(2,7+8+6,15)*17,9*0,001</t>
  </si>
  <si>
    <t>"strop 1.NP"(2,7*3)*17,9*0,001</t>
  </si>
  <si>
    <t>"strop 2.NP"(2,7*3)*17,9*0,001</t>
  </si>
  <si>
    <t>"strop 3.NP"(2,7*3)*17,9*0,001</t>
  </si>
  <si>
    <t>"strop 4.NP"(2,7*6)*17,9*0,001+2,7*42,6*0,001</t>
  </si>
  <si>
    <t>56</t>
  </si>
  <si>
    <t>13010718</t>
  </si>
  <si>
    <t>ocel profilová IPN 160 jakost 11 375</t>
  </si>
  <si>
    <t>-430075986</t>
  </si>
  <si>
    <t>57</t>
  </si>
  <si>
    <t>13010976</t>
  </si>
  <si>
    <t>ocel profilová HE-B 160 jakost 11 375</t>
  </si>
  <si>
    <t>-1334584301</t>
  </si>
  <si>
    <t>"strop 4.NP"2,7*42,6*0,001</t>
  </si>
  <si>
    <t>58</t>
  </si>
  <si>
    <t>413941125</t>
  </si>
  <si>
    <t>Osazování ocelových válcovaných nosníků ve stropech I nebo IE nebo U nebo UE nebo L č. 24 a výše nebo výšky přes 220 mm</t>
  </si>
  <si>
    <t>1883963287</t>
  </si>
  <si>
    <t xml:space="preserve"> viz technická zpráva, v.č. D1.1.26</t>
  </si>
  <si>
    <t>"průvlak 1.PP-HEB240 "3,65*83,2*0,001</t>
  </si>
  <si>
    <t>"průvlak 1.NP-HEB240 "3,65*83,2*0,001</t>
  </si>
  <si>
    <t>59</t>
  </si>
  <si>
    <t>13010984</t>
  </si>
  <si>
    <t>ocel profilová HE-B 240 jakost 11 375</t>
  </si>
  <si>
    <t>1470945369</t>
  </si>
  <si>
    <t>60</t>
  </si>
  <si>
    <t>417321414</t>
  </si>
  <si>
    <t>Ztužující pásy a věnce z betonu železového (bez výztuže) tř. C 20/25</t>
  </si>
  <si>
    <t>1692336067</t>
  </si>
  <si>
    <t>"1.PP"0,25*0,25*(4,645+3,05+2,3+5,36)</t>
  </si>
  <si>
    <t>"1.NP-3.NP"0,25*0,25*(5,785+2,3+5,495)*3</t>
  </si>
  <si>
    <t>"4.NP"0,25*0,25*(5,785+2,3+5,495+3,6)</t>
  </si>
  <si>
    <t>61</t>
  </si>
  <si>
    <t>417351115</t>
  </si>
  <si>
    <t>Bednění bočnic ztužujících pásů a věnců včetně vzpěr zřízení</t>
  </si>
  <si>
    <t>-836857435</t>
  </si>
  <si>
    <t>"1.PP"2*0,25*(4,645+3,05+2,3+5,36)</t>
  </si>
  <si>
    <t>"1.NP-3.NP"2*0,25*(5,785+2,3+5,495)*3</t>
  </si>
  <si>
    <t>"4.NP"2*0,25*(5,785+2,3+5,495+3,6)</t>
  </si>
  <si>
    <t>62</t>
  </si>
  <si>
    <t>417351116</t>
  </si>
  <si>
    <t>Bednění bočnic ztužujících pásů a věnců včetně vzpěr odstranění</t>
  </si>
  <si>
    <t>1986833802</t>
  </si>
  <si>
    <t>63</t>
  </si>
  <si>
    <t>417361821</t>
  </si>
  <si>
    <t>Výztuž ztužujících pásů a věnců z betonářské oceli 10 505 (R) nebo BSt 500</t>
  </si>
  <si>
    <t>1510041376</t>
  </si>
  <si>
    <t>"1.PP"0,25*0,25*(4,645+3,05+2,3+5,36)*0,06</t>
  </si>
  <si>
    <t>"1.NP-3.NP"0,25*0,25*(5,785+2,3+5,495)*3*0,06</t>
  </si>
  <si>
    <t>"4.NP"0,25*0,25*(5,785+2,3+5,495+3,6)*0,06</t>
  </si>
  <si>
    <t>Komunikace pozemní</t>
  </si>
  <si>
    <t>64</t>
  </si>
  <si>
    <t>564861111</t>
  </si>
  <si>
    <t>Podklad ze štěrkodrti ŠD s rozprostřením a zhutněním, po zhutnění tl. 200 mm</t>
  </si>
  <si>
    <t>-705185629</t>
  </si>
  <si>
    <t>"1.PP - ozn. P8"33,6</t>
  </si>
  <si>
    <t>65</t>
  </si>
  <si>
    <t>565145111</t>
  </si>
  <si>
    <t>Asfaltový beton vrstva podkladní ACP 16 (obalované kamenivo střednězrnné - OKS) s rozprostřením a zhutněním v pruhu šířky do 3 m, po zhutnění tl. 60 mm</t>
  </si>
  <si>
    <t>-101048038</t>
  </si>
  <si>
    <t xml:space="preserve">Poznámka k souboru cen:_x000d_
1. ČSN EN 13108-1 připouští pro ACP 16 pouze tl. 50 až 80 mm. </t>
  </si>
  <si>
    <t>66</t>
  </si>
  <si>
    <t>573191111</t>
  </si>
  <si>
    <t>Postřik infiltrační kationaktivní emulzí v množství 1,00 kg/m2</t>
  </si>
  <si>
    <t>-515741729</t>
  </si>
  <si>
    <t xml:space="preserve">Poznámka k souboru cen:_x000d_
1. V ceně nejsou započteny náklady na popř. projektem předepsané očištění vozovky, které se oceňuje cenou 938 90-8411 Očištění povrchu saponátovým roztokem části C 01 tohoto katalogu. </t>
  </si>
  <si>
    <t>67</t>
  </si>
  <si>
    <t>573211112</t>
  </si>
  <si>
    <t>Postřik spojovací PS bez posypu kamenivem z asfaltu silničního, v množství 0,70 kg/m2</t>
  </si>
  <si>
    <t>-568683634</t>
  </si>
  <si>
    <t>68</t>
  </si>
  <si>
    <t>577134211</t>
  </si>
  <si>
    <t>Asfaltový beton vrstva obrusná ACO 11 (ABS) s rozprostřením a se zhutněním z nemodifikovaného asfaltu v pruhu šířky do 3 m tř. II, po zhutnění tl. 40 mm</t>
  </si>
  <si>
    <t>814349803</t>
  </si>
  <si>
    <t xml:space="preserve">Poznámka k souboru cen:_x000d_
1. ČSN EN 13108-1 připouští pro ACO 11 pouze tl. 35 až 50 mm. </t>
  </si>
  <si>
    <t>69</t>
  </si>
  <si>
    <t>567122111</t>
  </si>
  <si>
    <t>Podklad ze směsi stmelené cementem SC bez dilatačních spár, s rozprostřením a zhutněním SC C 8/10 (KSC I), po zhutnění tl. 120 mm</t>
  </si>
  <si>
    <t>-1910718674</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</si>
  <si>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</si>
  <si>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Úpravy povrchů, podlahy a osazování výplní</t>
  </si>
  <si>
    <t>70</t>
  </si>
  <si>
    <t>612135101</t>
  </si>
  <si>
    <t>Hrubá výplň rýh maltou jakékoli šířky rýhy ve stěnách</t>
  </si>
  <si>
    <t>-689249572</t>
  </si>
  <si>
    <t xml:space="preserve">Poznámka k souboru cen:_x000d_
1. V cenách nejsou započteny náklady na omítku rýh, tyto se ocení příšlušnými cenami tohoto katalogu. </t>
  </si>
  <si>
    <t>"pro ÚT"70*0,1</t>
  </si>
  <si>
    <t>"pro ZTI"</t>
  </si>
  <si>
    <t>(12+23+8*4*2)*0,3</t>
  </si>
  <si>
    <t>71</t>
  </si>
  <si>
    <t>612142001</t>
  </si>
  <si>
    <t>Potažení vnitřních ploch pletivem v ploše nebo pruzích, na plném podkladu sklovláknitým vtlačením do tmelu stěn</t>
  </si>
  <si>
    <t>1413970560</t>
  </si>
  <si>
    <t xml:space="preserve">Poznámka k souboru cen:_x000d_
1. V cenách -2001 jsou započteny i náklady na tmel. </t>
  </si>
  <si>
    <t>ZDIVO POROBETONOVÉ</t>
  </si>
  <si>
    <t>"1.PP"(2,3*4,18-1,6*2,33)*2</t>
  </si>
  <si>
    <t>"1.NP-3.NP"(2,3*3,73-1,6*2,33)*3*2</t>
  </si>
  <si>
    <t>"4.NP"(2,3*4,55-1,6*2,33)*2</t>
  </si>
  <si>
    <t>"1.NP-3.NP"(2,3*3,4-1,2*2,7)*3*2</t>
  </si>
  <si>
    <t>"4.NP"(2,3*3,05-1,2*2,7)*2</t>
  </si>
  <si>
    <t>ZDIVO BETONOVÉ</t>
  </si>
  <si>
    <t>"1.PP"4,45*(4,645+3,05+2,3+5,36)-1,8*2,2+1,15*(2,7+2,3)*2</t>
  </si>
  <si>
    <t>72</t>
  </si>
  <si>
    <t>612232053</t>
  </si>
  <si>
    <t>Montáž vnitřního zateplení ostění nebo nadpraží z polyuretanových desek hloubky špalet přes 200 do 400 mm, tloušťky desek přes 40 do 80 mm</t>
  </si>
  <si>
    <t>1991929258</t>
  </si>
  <si>
    <t xml:space="preserve">Poznámka k souboru cen:_x000d_
1. V cenách jsou započteny náklady na: a) upevnění desek celoplošným lepením. 2. V cenách nejsou započteny náklady na: a) dodávku desek tepelné izolace, tyto se oceňují ve specifikaci; ztratné lze stanovit ve výši 10 %, b) provedení vrchní omítky, tyto se oceňují cenami souboru cen 612 82-20.1 Omítka kapilárně aktivní. 3. Pro ocenění montáže zateplení ostění nebo nadpraží hloubky přes 400 mm se použijí ceny souboru cen 612 23-100. Montáž vnitřního zateplení. </t>
  </si>
  <si>
    <t xml:space="preserve">úprava nadpraží po vybourání oken - viz technická zpráva, v.č. D1.1.9 </t>
  </si>
  <si>
    <t>"4.NP"(0,8+0,43*2)</t>
  </si>
  <si>
    <t>"4.NP"0,4*2</t>
  </si>
  <si>
    <t>"1.NP"1,35</t>
  </si>
  <si>
    <t>"2.NP"1,35</t>
  </si>
  <si>
    <t>"4.NP"1,5*4</t>
  </si>
  <si>
    <t>"4.NP"(2,1*6+2,325+3,81)</t>
  </si>
  <si>
    <t>73</t>
  </si>
  <si>
    <t>59052106</t>
  </si>
  <si>
    <t>deska tepelně izolační z tvrzené PU pěny vnitřní, kapilárně aktivní, prodyšná tl 80mm</t>
  </si>
  <si>
    <t>-1330020305</t>
  </si>
  <si>
    <t>"4.NP"(0,8+0,43*2)*0,3</t>
  </si>
  <si>
    <t>"4.NP"0,4*2*0,3</t>
  </si>
  <si>
    <t>"1.NP"1,35*0,3</t>
  </si>
  <si>
    <t>"2.NP"1,35*0,3</t>
  </si>
  <si>
    <t>"4.NP"1,5*4*0,3</t>
  </si>
  <si>
    <t>"4.NP"(2,1*6+2,325+3,81)*0,3</t>
  </si>
  <si>
    <t>8,969*1,1 'Přepočtené koeficientem množství</t>
  </si>
  <si>
    <t>74</t>
  </si>
  <si>
    <t>612311121</t>
  </si>
  <si>
    <t>Omítka vápenná vnitřních ploch nanášená ručně jednovrstvá hladká, tloušťky do 10 mm svislých konstrukcí stěn</t>
  </si>
  <si>
    <t>-1664906152</t>
  </si>
  <si>
    <t xml:space="preserve">Poznámka k souboru cen:_x000d_
1. Pro ocenění nanášení omítek v tloušťce jádrové omítky přes 10 mm se použije příplatek k cenám za každých dalších i započatých 5 mm tlouštky. 2. Omítky stropních konstrukcí nanášené na pletivo se oceňují cenami omítek žebrových stropů nebo osamělých trámů. 3. Podkladní a spojovací vrstvy se oceňují cenami souboru cen 61.13-1... této části katalogu. </t>
  </si>
  <si>
    <t>" 4.NP m.č.4-19"(2,6+0,85)*3,3</t>
  </si>
  <si>
    <t>" 4.NP m.č.4-20"1,775*3,3-0,8*1,5</t>
  </si>
  <si>
    <t>" 4.NP m.č.4-22"(0,9)*3,3-0,75*1,5</t>
  </si>
  <si>
    <t>" 4.NP m.č.4-23"(1,1)*3,3-0,75*1,5</t>
  </si>
  <si>
    <t>" 4.NP m.č.4-24"(2,85*2+1,8)*3,3-0,8*1,5</t>
  </si>
  <si>
    <t>75</t>
  </si>
  <si>
    <t>612311131</t>
  </si>
  <si>
    <t>Potažení vnitřních ploch štukem tloušťky do 3 mm svislých konstrukcí stěn</t>
  </si>
  <si>
    <t>1922030710</t>
  </si>
  <si>
    <t>"4.NP"(5,785+2,3+5,495+3,3)*4,82+0,915*2,3-0,9*1,97*2</t>
  </si>
  <si>
    <t>Oprava omítek stěn - 70%</t>
  </si>
  <si>
    <t>" 4.NP m.č.4-01"(1+0,15)*3,3*0,7</t>
  </si>
  <si>
    <t>" 4.NP m.č.4-02"(2,995+3,61)*3,3*0,7</t>
  </si>
  <si>
    <t>" 4.NP m.č.4-03"((4,13*2+5,525)*3,3-2,1*2,15)*0,7</t>
  </si>
  <si>
    <t>" 4.NP m.č.4-04"((5,2+5,62)*2*3,3-(2,1*2,15+1,1*2,7))*0,7</t>
  </si>
  <si>
    <t>" 4.NP m.č.4-05"((5,2+5,58)*2*3,3-(2,1*2,15+1,1*2,7))*0,7</t>
  </si>
  <si>
    <t>" 4.NP m.č.4-06"((5,2+3,855*2)*3,3-(2,1*2,15+0,9*2,7))*0,7</t>
  </si>
  <si>
    <t>" 4.NP m.č.4-07"((2,26*2)*3,3-(0,9*2,7))*0,7</t>
  </si>
  <si>
    <t>" 4.NP m.č.4-08"((4,96+3,25)*3,3-(2,1*2,15+0,9*1,97))*0,7</t>
  </si>
  <si>
    <t>" 4.NP m.č.4-10"((6+3,25)*3,3-(2,1*2,15))*0,7</t>
  </si>
  <si>
    <t>" 4.NP m.č.4-11"((5,2+3,09)*3,3-(1,5*2,15+0,9*2,7))*0,7</t>
  </si>
  <si>
    <t>" 4.NP m.č.4-12"((5,2+3,49)*2*3,3-(1,5*2,15+0,9*2,7))*0,7</t>
  </si>
  <si>
    <t>" 4.NP m.č.4-13"((5,2+3,48)*2*3,3-(1,5*2,15+0,9*2,7))*0,7</t>
  </si>
  <si>
    <t>" 4.NP m.č.4-14"((5,2+2,69+3,2+1,22+0,22)*3,3-(1,5*2,15+0,9*2,7))*0,7</t>
  </si>
  <si>
    <t>" 4.NP m.č.4-15"((3,965+3,33*2)*3,3-(2,32*2,36+3,81*2,36+0,9*1,97))*0,7</t>
  </si>
  <si>
    <t>" 4.N m.č.4-17"(18,45+0,605+1,03+0,35*4+4,57+0,5*2+0,1+14+2,51+13,98+0,5*2+0,1+6,365+0,9*2+2,24+2,2+8,45+0,4)*3,3*0,7</t>
  </si>
  <si>
    <t>-(1,5*2,15*4+0,9*2,7*6+1,1*2,7*2)*0,7</t>
  </si>
  <si>
    <t>76</t>
  </si>
  <si>
    <t>612311141</t>
  </si>
  <si>
    <t>Omítka vápenná vnitřních ploch nanášená ručně dvouvrstvá štuková, tloušťky jádrové omítky do 10 mm a tloušťky štuku do 3 mm svislých konstrukcí stěn</t>
  </si>
  <si>
    <t>2531396</t>
  </si>
  <si>
    <t xml:space="preserve"> viz technická zpráva, v.č. D1.1.7, D1.1.13-D1.1.15 - ZAZDÍVKY</t>
  </si>
  <si>
    <t>" 4.NP - okno O-7"(1,2*1,8-0,5*0,9)</t>
  </si>
  <si>
    <t>"4.NP - m.č. 4-27- původní okno"0,65*2,2</t>
  </si>
  <si>
    <t>"4.NP- m.č. 4-20- okno O-6"0,4*1,5</t>
  </si>
  <si>
    <t>"4.NP-ostění u soc.zařízení"(0,42+0,35)*3,5</t>
  </si>
  <si>
    <t>"4.NP- m.č. 4-09"0,9*2*2</t>
  </si>
  <si>
    <t>"4.NP- m.č. 4-11/4-12"0,9*2*2</t>
  </si>
  <si>
    <t>"4.NP- m.č. 4-14"0,21*2*4</t>
  </si>
  <si>
    <t>"1.PP"1,94*1,6*2+1,48*2,2*2</t>
  </si>
  <si>
    <t>"1.NP-2.NP"0,84*2,2*2+0,3*2,2*2</t>
  </si>
  <si>
    <t>"3.NP"0,84*2,4+0,3*2,4</t>
  </si>
  <si>
    <t>"4.NP"0,3*2,2</t>
  </si>
  <si>
    <t>77</t>
  </si>
  <si>
    <t>612325422</t>
  </si>
  <si>
    <t>Oprava vápenocementové omítky vnitřních ploch štukové dvouvrstvé, tloušťky do 20 mm a tloušťky štuku do 3 mm stěn, v rozsahu opravované plochy přes 10 do 30%</t>
  </si>
  <si>
    <t>-1285744298</t>
  </si>
  <si>
    <t xml:space="preserve">Poznámka k souboru cen:_x000d_
1. Pro ocenění opravy omítek plochy do 1 m2 se použijí ceny souboru cen 61. 32-52.. Vápenocementová omítka jednotlivých malých ploch. </t>
  </si>
  <si>
    <t>" 4.NP m.č.4-01"(1+0,15)*3,3</t>
  </si>
  <si>
    <t>" 4.NP m.č.4-02"(2,995+3,61)*3,3</t>
  </si>
  <si>
    <t>" 4.NP m.č.4-03"(4,13*2+5,525)*3,3-2,1*2,15</t>
  </si>
  <si>
    <t>" 4.NP m.č.4-04"(5,2+5,62)*2*3,3-(2,1*2,15+1,1*2,7)</t>
  </si>
  <si>
    <t>" 4.NP m.č.4-05"(5,2+5,58)*2*3,3-(2,1*2,15+1,1*2,7)</t>
  </si>
  <si>
    <t>" 4.NP m.č.4-06"(5,2+3,855*2)*3,3-(2,1*2,15+0,9*2,7)</t>
  </si>
  <si>
    <t>" 4.NP m.č.4-07"(2,26*2)*3,3-(0,9*2,7)</t>
  </si>
  <si>
    <t>" 4.NP m.č.4-08"(4,96+3,25)*3,3-(2,1*2,15+0,9*1,97)</t>
  </si>
  <si>
    <t>" 4.NP m.č.4-10"(6+3,25)*3,3-(2,1*2,15)</t>
  </si>
  <si>
    <t>" 4.NP m.č.4-11"(5,2+3,09)*3,3-(1,5*2,15+0,9*2,7)</t>
  </si>
  <si>
    <t>" 4.NP m.č.4-12"(5,2+3,49)*2*3,3-(1,5*2,15+0,9*2,7)</t>
  </si>
  <si>
    <t>" 4.NP m.č.4-13"(5,2+3,48)*2*3,3-(1,5*2,15+0,9*2,7)</t>
  </si>
  <si>
    <t>" 4.NP m.č.4-14"(5,2+2,69+3,2+1,22+0,22)*3,3-(1,5*2,15+0,9*2,7)</t>
  </si>
  <si>
    <t>" 4.NP m.č.4-15"(3,965+3,33*2)*3,3-(2,32*2,36+3,81*2,36+0,9*1,97)</t>
  </si>
  <si>
    <t>" 4.NP m.č.4-17"(18,45+0,605+1,03+0,35*4+4,57+0,5*2+0,1+14+2,51+13,98+0,5*2+0,1+6,365+0,9*2+2,24+2,2+8,45+0,4)*3,3-(1,5*2,15*4+0,9*2,7*6+1,1*2,7*2)</t>
  </si>
  <si>
    <t>78</t>
  </si>
  <si>
    <t>622211021</t>
  </si>
  <si>
    <t>Montáž kontaktního zateplení z polystyrenových desek nebo z kombinovaných desek na vnější stěny, tloušťky desek přes 80 do 120 mm</t>
  </si>
  <si>
    <t>1749132554</t>
  </si>
  <si>
    <t xml:space="preserve">Poznámka k souboru cen:_x000d_
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 </t>
  </si>
  <si>
    <t xml:space="preserve">SOKL - viz technická zpráva, v.č. </t>
  </si>
  <si>
    <t>"1.PP"0,85*(4,505+3,08+2,8+5,5)-1,8*0,85</t>
  </si>
  <si>
    <t>79</t>
  </si>
  <si>
    <t>28376017</t>
  </si>
  <si>
    <t xml:space="preserve">deska fasádní polystyrénová soklová  tl 100mm</t>
  </si>
  <si>
    <t>1012210574</t>
  </si>
  <si>
    <t>11,972*1,02 'Přepočtené koeficientem množství</t>
  </si>
  <si>
    <t>80</t>
  </si>
  <si>
    <t>622212001</t>
  </si>
  <si>
    <t>Montáž kontaktního zateplení vnějšího ostění, nadpraží nebo parapetu z polystyrenových desek hloubky špalet do 200 mm, tloušťky desek do 40 mm</t>
  </si>
  <si>
    <t>-1201203375</t>
  </si>
  <si>
    <t xml:space="preserve">Poznámka k souboru cen:_x000d_
1. V cenách jsou započteny náklady na: a) upevnění desek celoplošným lepením, b) přestěrkování izolačních desek, c) vložení sklovláknité výztužné tkaniny, d) osazení a dodávku rohovníků. 2. V cenách nejsou započteny náklady na: a) dodávku desek tepelné izolace; tyto se ocení ve specifikaci; ztratné lze stanovit ve výši 10%, b) provedení konečné povrchové úpravy: - vrchní tenkovrstvou omítkou; tyto se ocení příslušnými cenami této části katalogu - nátěrem; tyto se ocení příslušnými cenami části A07 katalogu 800-783 Nátěry 3. Pro ocenění montáže kontaktního zateplení ostění nebo nadpraží hloubky přes 400 mm se použijí ceny souboru cen 62. 2.- 1… Montáž kontaktního zateplení. </t>
  </si>
  <si>
    <t>"1.PP"2*0,85</t>
  </si>
  <si>
    <t>81</t>
  </si>
  <si>
    <t>28376012</t>
  </si>
  <si>
    <t xml:space="preserve">deska fasádní polystyrénová soklová  tl 40mm</t>
  </si>
  <si>
    <t>1930770403</t>
  </si>
  <si>
    <t>1,700*0,2</t>
  </si>
  <si>
    <t>82</t>
  </si>
  <si>
    <t>622221031</t>
  </si>
  <si>
    <t>Montáž kontaktního zateplení z desek z minerální vlny s podélnou orientací vláken na vnější stěny, tloušťky desek přes 120 do 160 mm</t>
  </si>
  <si>
    <t>-1292178057</t>
  </si>
  <si>
    <t>"1.PP"3,85*(4,505+3,08+2,8+5,5)-1,8*(2,2-0,85)</t>
  </si>
  <si>
    <t>"1.NP-3.NP"(5,925+3,08+5,5)*3,8*3-(0,6*2,1*2+0,6*2,4)</t>
  </si>
  <si>
    <t>"4.NP"(2,525+3,08+5,5)*4,82+0,915*2,3-0,9*1,97</t>
  </si>
  <si>
    <t>"atika"0,85*(3,08+6,05*2)</t>
  </si>
  <si>
    <t>83</t>
  </si>
  <si>
    <t>63151531</t>
  </si>
  <si>
    <t>deska izolační minerální kontaktních fasád podélné vlákno λ=0,036 tl 140mm</t>
  </si>
  <si>
    <t>-1265283025</t>
  </si>
  <si>
    <t>286,885*1,02 'Přepočtené koeficientem množství</t>
  </si>
  <si>
    <t>84</t>
  </si>
  <si>
    <t>622222001</t>
  </si>
  <si>
    <t>Montáž kontaktního zateplení vnějšího ostění, nadpraží nebo parapetu z desek z minerální vlny s podélnou nebo kolmou orientací vláken hloubky špalet do 200 mm, tloušťky desek do 40 mm</t>
  </si>
  <si>
    <t>557217121</t>
  </si>
  <si>
    <t>"1.PP"1,8+2*(2,2-0,85)</t>
  </si>
  <si>
    <t>"1.NP-3.NP"(0,6+2*2,1)*2+(0,6+2*2,4)</t>
  </si>
  <si>
    <t>85</t>
  </si>
  <si>
    <t>63151518</t>
  </si>
  <si>
    <t>deska izolační minerální kontaktních fasád podélné vlákno λ=0,036 tl 40mm</t>
  </si>
  <si>
    <t>-138588072</t>
  </si>
  <si>
    <t>19,500*0,2</t>
  </si>
  <si>
    <t>3,9*1,02 'Přepočtené koeficientem množství</t>
  </si>
  <si>
    <t>86</t>
  </si>
  <si>
    <t>622252001</t>
  </si>
  <si>
    <t>Montáž lišt kontaktního zateplení zakládacích soklových připevněných hmoždinkami</t>
  </si>
  <si>
    <t>573348774</t>
  </si>
  <si>
    <t xml:space="preserve">Poznámka k souboru cen:_x000d_
1. V cenách jsou započteny náklady na osazení lišt. 2. V cenách nejsou započteny náklady dodávku lišt; tyto se ocení ve specifikaci. Ztratné lze stanovit ve výši 5%. 3. Položku -2002 nelze použít v případě montáže lišt kontaktního zateplení ostění nebo nadpraží, kde jsou náklady na osazení rohovníků již započteny. </t>
  </si>
  <si>
    <t>"1.PP"(4,505+3,08+2,8+5,5)-1,8</t>
  </si>
  <si>
    <t>87</t>
  </si>
  <si>
    <t>59051651</t>
  </si>
  <si>
    <t>lišta soklová Al s okapničkou zakládací U 14cm 0,95/200cm</t>
  </si>
  <si>
    <t>-1512129355</t>
  </si>
  <si>
    <t>14,085*1,05 'Přepočtené koeficientem množství</t>
  </si>
  <si>
    <t>88</t>
  </si>
  <si>
    <t>622511111</t>
  </si>
  <si>
    <t>Omítka tenkovrstvá akrylátová vnějších ploch probarvená, včetně penetrace podkladu mozaiková střednězrnná stěn</t>
  </si>
  <si>
    <t>1944403413</t>
  </si>
  <si>
    <t>"1.PP"0,85*(4,505+3,08+2,8+5,5)-1,8*0,85+0,85*2*0,2</t>
  </si>
  <si>
    <t>89</t>
  </si>
  <si>
    <t>622541011</t>
  </si>
  <si>
    <t>Omítka tenkovrstvá silikonsilikátová vnějších ploch hydrofobní, se samočistícím účinkem probarvená, včetně penetrace podkladu zrnitá, tloušťky 1,5 mm stěn</t>
  </si>
  <si>
    <t>-76495137</t>
  </si>
  <si>
    <t xml:space="preserve">plocha fasády - viz technická zpráva, v.č. </t>
  </si>
  <si>
    <t>ostění</t>
  </si>
  <si>
    <t>"1.PP"(1,8+2*(2,2-0,85))*0,2</t>
  </si>
  <si>
    <t>"1.NP-3.NP"((0,6+2*2,1)*2+(0,6+2*2,4))*0,2</t>
  </si>
  <si>
    <t>90</t>
  </si>
  <si>
    <t>631311113</t>
  </si>
  <si>
    <t>Mazanina z betonu prostého bez zvýšených nároků na prostředí tl. přes 50 do 80 mm tř. C 12/15</t>
  </si>
  <si>
    <t>-1356694571</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</si>
  <si>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</si>
  <si>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"1.PP - ozn. P5"18,36*0,05</t>
  </si>
  <si>
    <t>91</t>
  </si>
  <si>
    <t>631311125</t>
  </si>
  <si>
    <t>Mazanina z betonu prostého bez zvýšených nároků na prostředí tl. přes 80 do 120 mm tř. C 20/25</t>
  </si>
  <si>
    <t>2103401205</t>
  </si>
  <si>
    <t>"1.PP - ozn. P6"6,21*0,1</t>
  </si>
  <si>
    <t>92</t>
  </si>
  <si>
    <t>631319022</t>
  </si>
  <si>
    <t>Příplatek k cenám mazanin za úpravu povrchu mazaniny přehlazením s poprášením cementem pro konečnou úpravu, mazanina tl. přes 80 do 120 mm (20 kg/m3)</t>
  </si>
  <si>
    <t>-1697186214</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</si>
  <si>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</si>
  <si>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93</t>
  </si>
  <si>
    <t>632451111.R</t>
  </si>
  <si>
    <t>Potěr cementový samonivelační ze suchých směsí tloušťky 37 mm</t>
  </si>
  <si>
    <t>-472754803</t>
  </si>
  <si>
    <t>"4.NP - ozn. P3"2,35+2,49+5,06+1,28</t>
  </si>
  <si>
    <t>"4.NP - ozn. P3i"3,1+1,55+3,06</t>
  </si>
  <si>
    <t>"1.NP -4.NP - ozn. P3"7,26+7,26+7,26+13,48+7,38</t>
  </si>
  <si>
    <t>"1.PP - ozn. P5"18,36</t>
  </si>
  <si>
    <t>94</t>
  </si>
  <si>
    <t>632451112.R</t>
  </si>
  <si>
    <t>Potěr cementový samonivelační ze suchých směsí tloušťky 47 mm</t>
  </si>
  <si>
    <t>-1926187360</t>
  </si>
  <si>
    <t>"4.NP - ozn. P2"2,99+120,16</t>
  </si>
  <si>
    <t>95</t>
  </si>
  <si>
    <t>632459174</t>
  </si>
  <si>
    <t>Příplatky k cenám potěrů za malou plochu do 5 m2 jednotlivě, tl. potěru přes 30 do 40 mm</t>
  </si>
  <si>
    <t>1216448741</t>
  </si>
  <si>
    <t>"4.NP - ozn. P2+P3"2,99+2,35+2,49+5,06+1,28</t>
  </si>
  <si>
    <t>96</t>
  </si>
  <si>
    <t>634911113</t>
  </si>
  <si>
    <t>Řezání dilatačních nebo smršťovacích spár v čerstvé betonové mazanině nebo potěru šířky do 5 mm, hloubky přes 20 do 50 mm</t>
  </si>
  <si>
    <t>-733519233</t>
  </si>
  <si>
    <t xml:space="preserve">Poznámka k souboru cen:_x000d_
1. V cenách jsou započteny i náklady na vyčištění spár po řezání. </t>
  </si>
  <si>
    <t>"4.NP - ozn. P2-m.č. 4-17"7*2,51</t>
  </si>
  <si>
    <t>97</t>
  </si>
  <si>
    <t>642944121</t>
  </si>
  <si>
    <t>Osazení ocelových dveřních zárubní lisovaných nebo z úhelníků dodatečně s vybetonováním prahu, plochy do 2,5 m2</t>
  </si>
  <si>
    <t>1563933687</t>
  </si>
  <si>
    <t xml:space="preserve">Poznámka k souboru cen:_x000d_
1. V cenách nejsou započteny náklady na dodání zárubní, tyto se oceňují ve specifikaci. </t>
  </si>
  <si>
    <t xml:space="preserve"> viz technická zpráva, v.č. D1.1.7,  D1.1.21</t>
  </si>
  <si>
    <t>"4.NP-D3/L"1</t>
  </si>
  <si>
    <t>"4.NP-D6/L"1</t>
  </si>
  <si>
    <t>"1.PP-DV3/P"1</t>
  </si>
  <si>
    <t>98</t>
  </si>
  <si>
    <t>55331197</t>
  </si>
  <si>
    <t>zárubeň ocelová pro běžné zdění hranatý profil s drážkou 110 600 L/P</t>
  </si>
  <si>
    <t>1212522676</t>
  </si>
  <si>
    <t>99</t>
  </si>
  <si>
    <t>55331203</t>
  </si>
  <si>
    <t>zárubeň ocelová pro běžné zdění hranatý profil s drážkou 110 900 L/P</t>
  </si>
  <si>
    <t>886991880</t>
  </si>
  <si>
    <t>100</t>
  </si>
  <si>
    <t>55331224</t>
  </si>
  <si>
    <t>zárubeň ocelová pro běžné zdění hranatý profil s drážkou 160 900 L/P</t>
  </si>
  <si>
    <t>-1039262866</t>
  </si>
  <si>
    <t>101</t>
  </si>
  <si>
    <t>642944221</t>
  </si>
  <si>
    <t>Osazení ocelových dveřních zárubní lisovaných nebo z úhelníků dodatečně s vybetonováním prahu, plochy přes 2,5 m2</t>
  </si>
  <si>
    <t>1629964400</t>
  </si>
  <si>
    <t>"4.NP-D8/P+L"6+2</t>
  </si>
  <si>
    <t>102</t>
  </si>
  <si>
    <t>55331180</t>
  </si>
  <si>
    <t>zárubeň ocelová pro běžné zdění hranatý profil 190 900/1970+700 L/P, ATYP s nadsvětlíkem</t>
  </si>
  <si>
    <t>177580898</t>
  </si>
  <si>
    <t>103</t>
  </si>
  <si>
    <t>642945111</t>
  </si>
  <si>
    <t>Osazování ocelových zárubní protipožárních nebo protiplynových dveří do vynechaného otvoru, s obetonováním, dveří jednokřídlových do 2,5 m2</t>
  </si>
  <si>
    <t>-66281298</t>
  </si>
  <si>
    <t xml:space="preserve">Poznámka k souboru cen:_x000d_
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 cenách za osazení. 5. Ceny lze použít i pro osazení zárubně včetně křídla (křídel), které nelze vyvěsit. 6. Kompletace zárubně s křídlem (křídly) se ocení cenami katalogu PSV 800-767 Konstrukce zámečnické - montáž. </t>
  </si>
  <si>
    <t>"4.NP-DP3/L"2</t>
  </si>
  <si>
    <t>"4.NP-DP4/L"1</t>
  </si>
  <si>
    <t>104</t>
  </si>
  <si>
    <t>55331224.1</t>
  </si>
  <si>
    <t>zárubeň ocelová pro běžné zdění hranatý profil s drážkou 160 900 L/P - POŽÁRNÍ</t>
  </si>
  <si>
    <t>-1015021410</t>
  </si>
  <si>
    <t>105</t>
  </si>
  <si>
    <t>642945112.1</t>
  </si>
  <si>
    <t>Osazování ocelových zárubní protipožárních nebo protiplynových dveří do vynechaného otvoru, s obetonováním, dveří dvoukřídlových přes 2,5 do 6,5 m2</t>
  </si>
  <si>
    <t>488563273</t>
  </si>
  <si>
    <t>dodávka zárubně je součástí dodávky dveří</t>
  </si>
  <si>
    <t>"4.NP-DP1"4</t>
  </si>
  <si>
    <t>"4.NP-DP2/P"1</t>
  </si>
  <si>
    <t>Ostatní konstrukce a práce, bourání</t>
  </si>
  <si>
    <t>106</t>
  </si>
  <si>
    <t>919735112</t>
  </si>
  <si>
    <t>Řezání stávajícího živičného krytu nebo podkladu hloubky přes 50 do 100 mm</t>
  </si>
  <si>
    <t>1349941499</t>
  </si>
  <si>
    <t xml:space="preserve">Poznámka k souboru cen:_x000d_
1. V cenách jsou započteny i náklady na spotřebu vody. </t>
  </si>
  <si>
    <t>"1.PP - ozn. P8"11,7+0,5</t>
  </si>
  <si>
    <t>107</t>
  </si>
  <si>
    <t>941211112</t>
  </si>
  <si>
    <t>Montáž lešení řadového rámového lehkého pracovního s podlahami s provozním zatížením tř. 3 do 200 kg/m2 šířky tř. SW06 přes 0,6 do 0,9 m, výšky přes 10 do 25 m</t>
  </si>
  <si>
    <t>-1321183951</t>
  </si>
  <si>
    <t xml:space="preserve">Poznámka k souboru cen:_x000d_
1. V ceně jsou započteny i náklady na kotvení lešení. 2. Montáž lešení řadového rámového lehkého výšky přes 40 m se oceňuje individuálně. 3. Šířkou se rozumí půdorysná vzdálenost, měřená od vnitřního líce sloupků zábradlí k protilehlému volnému okraji podlahy nebo mezi vnitřními líci. </t>
  </si>
  <si>
    <t>"1.PP"4,15*4,5</t>
  </si>
  <si>
    <t>"evakuační výtah"(5,925+3,08+5,5+2*0,6)*21,5</t>
  </si>
  <si>
    <t>108</t>
  </si>
  <si>
    <t>941211211</t>
  </si>
  <si>
    <t>Montáž lešení řadového rámového lehkého pracovního s podlahami s provozním zatížením tř. 3 do 200 kg/m2 Příplatek za první a každý další den použití lešení k ceně -1111 nebo -1112</t>
  </si>
  <si>
    <t>-1484559100</t>
  </si>
  <si>
    <t>356,333*90</t>
  </si>
  <si>
    <t>501</t>
  </si>
  <si>
    <t>941211812</t>
  </si>
  <si>
    <t>Demontáž lešení řadového rámového lehkého pracovního s provozním zatížením tř. 3 do 200 kg/m2 šířky tř. SW06 přes 0,6 do 0,9 m, výšky přes 10 do 25 m</t>
  </si>
  <si>
    <t>1032017216</t>
  </si>
  <si>
    <t xml:space="preserve">Poznámka k souboru cen:_x000d_
1. Demontáž lešení řadového rámového lehkého výšky přes 40 m se oceňuje individuálně. </t>
  </si>
  <si>
    <t>109</t>
  </si>
  <si>
    <t>949101111</t>
  </si>
  <si>
    <t>Lešení pomocné pracovní pro objekty pozemních staveb pro zatížení do 150 kg/m2, o výšce lešeňové podlahy do 1,9 m</t>
  </si>
  <si>
    <t>-1382879002</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</si>
  <si>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</si>
  <si>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 xml:space="preserve">pro montáž sdk konstrukcí - viz technická zpráva, v.č. D1.1.7,  D1.1.12-D1.1.16, D1.1.23</t>
  </si>
  <si>
    <t>"1.PP"18,36</t>
  </si>
  <si>
    <t>"1.NP-3.NP"7,26*3</t>
  </si>
  <si>
    <t>"4.NP"14,34+7,38</t>
  </si>
  <si>
    <t>"4.NP"2,55+10,76+22,7+29,18+28,98+22,41+8,04+16,02+11,95+16,29+16,04+18,31+18,45+14,51+12,99+2,99+120,16</t>
  </si>
  <si>
    <t>110</t>
  </si>
  <si>
    <t>949101112</t>
  </si>
  <si>
    <t>Lešení pomocné pracovní pro objekty pozemních staveb pro zatížení do 150 kg/m2, o výšce lešeňové podlahy přes 1,9 do 3,5 m</t>
  </si>
  <si>
    <t>242718168</t>
  </si>
  <si>
    <t xml:space="preserve"> pro montáž stropů předsíně evakuačního výtahu -viz technická zpráva, v.č. D1.1.7, D1.1.9 , D1.1.16</t>
  </si>
  <si>
    <t>"1.NP -4.NP"(7,26+7,26+7,26+7,38)</t>
  </si>
  <si>
    <t>111</t>
  </si>
  <si>
    <t>949321113</t>
  </si>
  <si>
    <t>Montáž lešení dílcového do šachet (výtahových, potrubních) o půdorysné ploše do 6 m2, výšky přes 20 do 30 m</t>
  </si>
  <si>
    <t>-1964817663</t>
  </si>
  <si>
    <t xml:space="preserve">Poznámka k souboru cen:_x000d_
1. V cenách nejsou započteny náklady na vysekání otvorů ve zdivu, světlíku nebo šachtě; tyto stavební práce se oceňují příslušnými cenami katalogu 801-3 Budovy a haly - bourání konstrukcí. 2. Množství měrných jednotek se určuje v běžných metrech výšky šachty nebo světlíku. 3. Montáž lešení dílcového do šachet výšky přes 50 m se oceňuje individuálně. </t>
  </si>
  <si>
    <t xml:space="preserve"> výtahová šachta - viz technická zpráva, v.č. D1.1.16</t>
  </si>
  <si>
    <t>"1.PP-4.NP"22,07</t>
  </si>
  <si>
    <t>112</t>
  </si>
  <si>
    <t>949321211</t>
  </si>
  <si>
    <t>Montáž lešení dílcového do šachet (výtahových, potrubních) Příplatek za první a každý další den použití lešení k ceně -1111, -1112 nebo -1113</t>
  </si>
  <si>
    <t>-1870923986</t>
  </si>
  <si>
    <t>22,070*60</t>
  </si>
  <si>
    <t>113</t>
  </si>
  <si>
    <t>949321813</t>
  </si>
  <si>
    <t>Demontáž lešení dílcového do šachet (výtahových, potrubních) o půdorysné ploše do 6 m2, výšky přes 20 do 30 m</t>
  </si>
  <si>
    <t>-1752930959</t>
  </si>
  <si>
    <t xml:space="preserve">Poznámka k souboru cen:_x000d_
1. Demontáž lešení dílcového do šachet výšky přes 50 m se oceňuje individuálně. </t>
  </si>
  <si>
    <t>114</t>
  </si>
  <si>
    <t>953942121</t>
  </si>
  <si>
    <t>Osazování drobných kovových předmětů se zalitím maltou cementovou, do vysekaných kapes nebo připravených otvorů ochranných úhelníků</t>
  </si>
  <si>
    <t>1042665652</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</si>
  <si>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</si>
  <si>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 xml:space="preserve"> viz technická zpráva, v.č. D1.1.7,  D1.1.12-D1.1.15, D1.1.21</t>
  </si>
  <si>
    <t>"Z-3"25</t>
  </si>
  <si>
    <t>115</t>
  </si>
  <si>
    <t>Z-3</t>
  </si>
  <si>
    <t>Ochranný úhelník 50/50/2000 mm - popis viz tabulky výrobků</t>
  </si>
  <si>
    <t>ks</t>
  </si>
  <si>
    <t>1131983345</t>
  </si>
  <si>
    <t>116</t>
  </si>
  <si>
    <t>953943113</t>
  </si>
  <si>
    <t>Osazování drobných kovových předmětů výrobků ostatních jinde neuvedených do vynechaných či vysekaných kapes zdiva, se zajištěním polohy se zalitím maltou cementovou, hmotnosti přes 5 do 15 kg/kus</t>
  </si>
  <si>
    <t>1690429489</t>
  </si>
  <si>
    <t>"viz PBŘ"3</t>
  </si>
  <si>
    <t>117</t>
  </si>
  <si>
    <t>44932212</t>
  </si>
  <si>
    <t xml:space="preserve">přístroj hasicí ruční práškový  s práškem ABC, hmotnost 6 kg, doporučená hasiva o vydatnosti 21A</t>
  </si>
  <si>
    <t>-1215461081</t>
  </si>
  <si>
    <t>118</t>
  </si>
  <si>
    <t>953961113</t>
  </si>
  <si>
    <t>Kotvy chemické s vyvrtáním otvoru do betonu, železobetonu nebo tvrdého kamene tmel, velikost M 12, hloubka 110 mm</t>
  </si>
  <si>
    <t>-2059832362</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</si>
  <si>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</si>
  <si>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"Z-2"4*2*2</t>
  </si>
  <si>
    <t>"Z-9"2*2</t>
  </si>
  <si>
    <t>119</t>
  </si>
  <si>
    <t>953961116</t>
  </si>
  <si>
    <t>Kotvy chemické s vyvrtáním otvoru do betonu, železobetonu nebo tvrdého kamene tmel, velikost M 24, hloubka 210 mm</t>
  </si>
  <si>
    <t>-133863111</t>
  </si>
  <si>
    <t xml:space="preserve"> viz technická zpráva, v.č. D1.1.11,  D1.1.21</t>
  </si>
  <si>
    <t>"1.PP - OZN. Z-8"2*2</t>
  </si>
  <si>
    <t>120</t>
  </si>
  <si>
    <t>953965121</t>
  </si>
  <si>
    <t>Kotvy chemické s vyvrtáním otvoru kotevní šrouby pro chemické kotvy, velikost M 12, délka 160 mm</t>
  </si>
  <si>
    <t>-377842510</t>
  </si>
  <si>
    <t>121</t>
  </si>
  <si>
    <t>953961216</t>
  </si>
  <si>
    <t>Kotvy chemické s vyvrtáním otvoru do betonu, železobetonu nebo tvrdého kamene chemická patrona, velikost M 24, hloubka 210 mm</t>
  </si>
  <si>
    <t>330977019</t>
  </si>
  <si>
    <t>122</t>
  </si>
  <si>
    <t>953965143</t>
  </si>
  <si>
    <t>Kotvy chemické s vyvrtáním otvoru kotevní šrouby pro chemické kotvy, velikost M 20, délka 300 mm</t>
  </si>
  <si>
    <t>1179156162</t>
  </si>
  <si>
    <t>123</t>
  </si>
  <si>
    <t>962031132</t>
  </si>
  <si>
    <t>Bourání příček z cihel, tvárnic nebo příčkovek z cihel pálených, plných nebo dutých na maltu vápennou nebo vápenocementovou, tl. do 100 mm</t>
  </si>
  <si>
    <t>-2138379704</t>
  </si>
  <si>
    <t xml:space="preserve"> viz technická zpráva, v.č. D1.1.5 </t>
  </si>
  <si>
    <t>"4.NP m.č..4-06/4-07"1,15*(3,775+3,945)/2+3,64*(3,745+3,55)/2</t>
  </si>
  <si>
    <t>"4.NP m.č..4-07/4-08"1,4*(3,775+3,945)/2+0,41*3,745</t>
  </si>
  <si>
    <t>"4.NP m.č..4-11/4-12"3,645*(3,745+3,55)/2</t>
  </si>
  <si>
    <t>ozn.V3</t>
  </si>
  <si>
    <t>2,2*(1,37+0,97+0,7*2+1,85+1,28)-3*0,6*1,97</t>
  </si>
  <si>
    <t>124</t>
  </si>
  <si>
    <t>962031133</t>
  </si>
  <si>
    <t>Bourání příček z cihel, tvárnic nebo příčkovek z cihel pálených, plných nebo dutých na maltu vápennou nebo vápenocementovou, tl. do 150 mm</t>
  </si>
  <si>
    <t>-1274425563</t>
  </si>
  <si>
    <t>"4.NP m.č..4-08/4-09"1,56*(3,775+3,945)/2+3,64*(3,745+3,55)/2</t>
  </si>
  <si>
    <t>"4.NP m.č..4-07/4-03"(4,5+0,96)*3,705-0,8*1,97</t>
  </si>
  <si>
    <t>"ozn.V-3"6,52*3,27-4*0,8*1,97</t>
  </si>
  <si>
    <t>"4.NP m.č..4-08/4-03"4*1,175</t>
  </si>
  <si>
    <t>"4.NP m.č..4-02/4-03"2,51*(3,54+3,705)/2-0,8*1,97</t>
  </si>
  <si>
    <t>125</t>
  </si>
  <si>
    <t>962032231</t>
  </si>
  <si>
    <t>Bourání zdiva nadzákladového z cihel nebo tvárnic z cihel pálených nebo vápenopískových, na maltu vápennou nebo vápenocementovou, objemu přes 1 m3</t>
  </si>
  <si>
    <t>-985546658</t>
  </si>
  <si>
    <t xml:space="preserve">Poznámka k souboru cen:_x000d_
1. Bourání pilířů o průřezu přes 0,36 m2 se oceňuje příslušnými cenami -2230, -2231, -2240, -2241,-2253 a -2254 jako bourání zdiva nadzákladového cihelného. </t>
  </si>
  <si>
    <t xml:space="preserve"> viz technická zpráva, v.č. D1.1.6</t>
  </si>
  <si>
    <t>"střecha"0,3*2,89*(3,1+2,5)*2-0,8*2*0,3</t>
  </si>
  <si>
    <t>126</t>
  </si>
  <si>
    <t>963012510</t>
  </si>
  <si>
    <t>Bourání stropů z desek nebo panelů železobetonových prefabrikovaných s dutinami z desek, š. do 300 mm tl. do 140 mm</t>
  </si>
  <si>
    <t>-1534725470</t>
  </si>
  <si>
    <t xml:space="preserve">Poznámka k souboru cen:_x000d_
1. Bourání stropů z panelů plných se oceňuje cenami souboru cen 963 05-1 . Bourání železobetonových stropů. </t>
  </si>
  <si>
    <t xml:space="preserve"> viz technická zpráva, v.č. D1.1.6 </t>
  </si>
  <si>
    <t>"odměřeno v dwg"8,8*1,006</t>
  </si>
  <si>
    <t>127</t>
  </si>
  <si>
    <t>965045113</t>
  </si>
  <si>
    <t>Bourání potěrů tl. do 50 mm cementových nebo pískocementových, plochy přes 4 m2</t>
  </si>
  <si>
    <t>-1118488227</t>
  </si>
  <si>
    <t xml:space="preserve"> viz technická zpráva, v.č. D1.1.5 , D1.1.20</t>
  </si>
  <si>
    <t>"4.NP-ozn. V3"1,28+4,05+3,1+3,01+4,37</t>
  </si>
  <si>
    <t>"4.NP - ozn. V7"104,45</t>
  </si>
  <si>
    <t>"4.NP - ozn. V8"2*6,815</t>
  </si>
  <si>
    <t>128</t>
  </si>
  <si>
    <t>967031132</t>
  </si>
  <si>
    <t>Přisekání (špicování) plošné nebo rovných ostění zdiva z cihel pálených rovných ostění, bez odstupu, po hrubém vybourání otvorů, na maltu vápennou nebo vápenocementovou</t>
  </si>
  <si>
    <t>-1919987988</t>
  </si>
  <si>
    <t>viz technická zpráva, v.č. D1.1.5 - ozn. V2</t>
  </si>
  <si>
    <t>"ozn. V2-4.NP"(0,9+2*0,7)*8*0,17</t>
  </si>
  <si>
    <t>129</t>
  </si>
  <si>
    <t>967031733</t>
  </si>
  <si>
    <t>Přisekání (špicování) plošné nebo rovných ostění zdiva z cihel pálených plošné, na maltu vápennou nebo vápenocementovou, tl. na maltu vápennou nebo vápenocementovou, tl. do 150 mm</t>
  </si>
  <si>
    <t>-559504461</t>
  </si>
  <si>
    <t>"ozn. V2-4.NP"2,1*2*8*0,17</t>
  </si>
  <si>
    <t>130</t>
  </si>
  <si>
    <t>968062244</t>
  </si>
  <si>
    <t>Vybourání dřevěných rámů oken s křídly, dveřních zárubní, vrat, stěn, ostění nebo obkladů rámů oken s křídly jednoduchých, plochy do 1 m2</t>
  </si>
  <si>
    <t>1590943535</t>
  </si>
  <si>
    <t xml:space="preserve">Poznámka k souboru cen:_x000d_
1. V cenách -2244 až -2747 jsou započteny i náklady na vyvěšení křídel. </t>
  </si>
  <si>
    <t>Stávající okna - viz technická zpráva, v.č. D1.1.5 - ozn. V1</t>
  </si>
  <si>
    <t>"4.NP"0,8*0,74+0,43*0,74*2</t>
  </si>
  <si>
    <t>131</t>
  </si>
  <si>
    <t>968062354</t>
  </si>
  <si>
    <t>Vybourání dřevěných rámů oken s křídly, dveřních zárubní, vrat, stěn, ostění nebo obkladů rámů oken s křídly dvojitých, plochy do 1 m2</t>
  </si>
  <si>
    <t>-1971198105</t>
  </si>
  <si>
    <t>"4.NP"0,4*1,45*2</t>
  </si>
  <si>
    <t>132</t>
  </si>
  <si>
    <t>968062356</t>
  </si>
  <si>
    <t>Vybourání dřevěných rámů oken s křídly, dveřních zárubní, vrat, stěn, ostění nebo obkladů rámů oken s křídly dvojitých, plochy do 4 m2</t>
  </si>
  <si>
    <t>1502409153</t>
  </si>
  <si>
    <t>"1.PP"2,1*1,6*1</t>
  </si>
  <si>
    <t>"1.NP"2,15*2,2*2</t>
  </si>
  <si>
    <t>"2.NP"2,15*2,2*2</t>
  </si>
  <si>
    <t>"4.NP"1,5*2,2*5+1,56*1+1,5*2,35*4</t>
  </si>
  <si>
    <t>133</t>
  </si>
  <si>
    <t>968062357</t>
  </si>
  <si>
    <t>Vybourání dřevěných rámů oken s křídly, dveřních zárubní, vrat, stěn, ostění nebo obkladů rámů oken s křídly dvojitých, plochy přes 4 m2</t>
  </si>
  <si>
    <t>-2094578214</t>
  </si>
  <si>
    <t>"4.NP"2,1*2,35*6+2,325*2,36+3,81*2,36</t>
  </si>
  <si>
    <t>134</t>
  </si>
  <si>
    <t>968072455</t>
  </si>
  <si>
    <t>Vybourání kovových rámů oken s křídly, dveřních zárubní, vrat, stěn, ostění nebo obkladů dveřních zárubní, plochy do 2 m2</t>
  </si>
  <si>
    <t>1799430883</t>
  </si>
  <si>
    <t xml:space="preserve">Poznámka k souboru cen:_x000d_
1. V cenách -2244 až -2559 jsou započteny i náklady na vyvěšení křídel. 2. Cenou -2641 se oceňuje i vybourání nosné ocelové konstrukce pro sádrokartonové příčky. </t>
  </si>
  <si>
    <t>Stávající dveře - viz technická zpráva, v.č. D1.1.5 - ozn. V2</t>
  </si>
  <si>
    <t>"ozn. V2-4.NP"0,8*1,97*9</t>
  </si>
  <si>
    <t>"ozn. V3-4.NP"0,6*1,97*4+0,8*1,97*4</t>
  </si>
  <si>
    <t>"ozn. V4-4.NP"0,8*1,97*3</t>
  </si>
  <si>
    <t>135</t>
  </si>
  <si>
    <t>968082017</t>
  </si>
  <si>
    <t>Vybourání plastových rámů oken s křídly, dveřních zárubní, vrat rámu oken s křídly, plochy přes 2 do 4 m2</t>
  </si>
  <si>
    <t>653403679</t>
  </si>
  <si>
    <t xml:space="preserve">Poznámka k souboru cen:_x000d_
1. Ceny neplatí pro oceňování vybourání kovových rámů s plastovým povrchem; tyto práce lze oceňovat např. cenami souboru cen 968 07-2 . Vybourání kovových rámů. 2. V cenách - 2015 až -2018 jsou započteny i náklady na vyvěšení křídel. </t>
  </si>
  <si>
    <t>"3.NP"1,8*2,4*2</t>
  </si>
  <si>
    <t>136</t>
  </si>
  <si>
    <t>971033531</t>
  </si>
  <si>
    <t>Vybourání otvorů ve zdivu základovém nebo nadzákladovém z cihel, tvárnic, příčkovek z cihel pálených na maltu vápennou nebo vápenocementovou plochy do 1 m2, tl. do 150 mm</t>
  </si>
  <si>
    <t>1484253789</t>
  </si>
  <si>
    <t>"ozn. V2-4.NP"0,9*0,7*8</t>
  </si>
  <si>
    <t>"m.č. 4-07/4-08"0,9*2,2</t>
  </si>
  <si>
    <t>137</t>
  </si>
  <si>
    <t>971033561</t>
  </si>
  <si>
    <t>Vybourání otvorů ve zdivu základovém nebo nadzákladovém z cihel, tvárnic, příčkovek z cihel pálených na maltu vápennou nebo vápenocementovou plochy do 1 m2, tl. do 600 mm</t>
  </si>
  <si>
    <t>1867099260</t>
  </si>
  <si>
    <t>"4.NP - ubourání parapetů m.č. 4-15 a 4-15"(0,8*0,8+1,5*0,8)*0,5</t>
  </si>
  <si>
    <t>"4.NP - meziokenní pilířek m.č. 4-17"0,25*1,45*0,5</t>
  </si>
  <si>
    <t>138</t>
  </si>
  <si>
    <t>971033621</t>
  </si>
  <si>
    <t>Vybourání otvorů ve zdivu základovém nebo nadzákladovém z cihel, tvárnic, příčkovek z cihel pálených na maltu vápennou nebo vápenocementovou plochy do 4 m2, tl. do 100 mm</t>
  </si>
  <si>
    <t>-1299651019</t>
  </si>
  <si>
    <t>"4.NP - pro nové dveře"0,9*2,2</t>
  </si>
  <si>
    <t>139</t>
  </si>
  <si>
    <t>971033631</t>
  </si>
  <si>
    <t>Vybourání otvorů ve zdivu základovém nebo nadzákladovém z cihel, tvárnic, příčkovek z cihel pálených na maltu vápennou nebo vápenocementovou plochy do 4 m2, tl. do 150 mm</t>
  </si>
  <si>
    <t>-1545720421</t>
  </si>
  <si>
    <t>"4.NP - pro nové dveře"0,9*2,8</t>
  </si>
  <si>
    <t>140</t>
  </si>
  <si>
    <t>971033651</t>
  </si>
  <si>
    <t>Vybourání otvorů ve zdivu základovém nebo nadzákladovém z cihel, tvárnic, příčkovek z cihel pálených na maltu vápennou nebo vápenocementovou plochy do 4 m2, tl. do 600 mm</t>
  </si>
  <si>
    <t>196181021</t>
  </si>
  <si>
    <t>"4.NP - nový vstup k výtahu"(0,515*3,05+1,5*0,82)*0,5</t>
  </si>
  <si>
    <t>"4.NP - m.č.4-01"1,1*2,15*0,8</t>
  </si>
  <si>
    <t>"3.NP - nový vstup k výtahu"(0,62*3,25+1,68*0,80)*0,5</t>
  </si>
  <si>
    <t>"2.NP - nový vstup k výtahu"(0,48*3,25+1,82*0,80)*0,5</t>
  </si>
  <si>
    <t>"1.NP - nový vstup k výtahu"(0,48*3,25+1,82*0,80)*0,5</t>
  </si>
  <si>
    <t>141</t>
  </si>
  <si>
    <t>974031666</t>
  </si>
  <si>
    <t>Vysekání rýh ve zdivu cihelném na maltu vápennou nebo vápenocementovou pro vtahování nosníků do zdí, před vybouráním otvoru do hl. 150 mm, při v. nosníku do 250 mm</t>
  </si>
  <si>
    <t>545625458</t>
  </si>
  <si>
    <t xml:space="preserve"> viz technická zpráva, v.č. D1.1.5, D1.1.22</t>
  </si>
  <si>
    <t>"pro P2"1,2*8</t>
  </si>
  <si>
    <t>142</t>
  </si>
  <si>
    <t>726547626</t>
  </si>
  <si>
    <t>"pro P1"3*2,8*4</t>
  </si>
  <si>
    <t>"pro P4"2*1,3*6</t>
  </si>
  <si>
    <t>143</t>
  </si>
  <si>
    <t>974032143</t>
  </si>
  <si>
    <t>Vysekání rýh ve stěnách nebo příčkách z dutých cihel, tvárnic, desek z dutých cihel nebo tvárnic do hl. 70 mm a šířky do 100 mm</t>
  </si>
  <si>
    <t>1382227712</t>
  </si>
  <si>
    <t>"pro ÚT"70</t>
  </si>
  <si>
    <t>144</t>
  </si>
  <si>
    <t>974032167</t>
  </si>
  <si>
    <t>Vysekání rýh ve stěnách nebo příčkách z dutých cihel, tvárnic, desek z dutých cihel nebo tvárnic do hl. 150 mm a šířky do 300 mm</t>
  </si>
  <si>
    <t>-1321837256</t>
  </si>
  <si>
    <t>12+23+8*4*2</t>
  </si>
  <si>
    <t>997</t>
  </si>
  <si>
    <t>Přesun sutě</t>
  </si>
  <si>
    <t>145</t>
  </si>
  <si>
    <t>997013117</t>
  </si>
  <si>
    <t>Vnitrostaveništní doprava suti a vybouraných hmot vodorovně do 50 m svisle s použitím mechanizace pro budovy a haly výšky přes 21 do 24 m</t>
  </si>
  <si>
    <t>1885261908</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</si>
  <si>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</si>
  <si>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146</t>
  </si>
  <si>
    <t>997013501</t>
  </si>
  <si>
    <t>Odvoz suti a vybouraných hmot na skládku nebo meziskládku se složením, na vzdálenost do 1 km</t>
  </si>
  <si>
    <t>1952930841</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</si>
  <si>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</si>
  <si>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147</t>
  </si>
  <si>
    <t>997013509</t>
  </si>
  <si>
    <t>Odvoz suti a vybouraných hmot na skládku nebo meziskládku se složením, na vzdálenost Příplatek k ceně za každý další i započatý 1 km přes 1 km</t>
  </si>
  <si>
    <t>-1463030214</t>
  </si>
  <si>
    <t>190,075*9 'Přepočtené koeficientem množství</t>
  </si>
  <si>
    <t>148</t>
  </si>
  <si>
    <t>997013831</t>
  </si>
  <si>
    <t>Poplatek za uložení stavebního odpadu na skládce (skládkovné) směsného stavebního a demoličního zatříděného do Katalogu odpadů pod kódem 170 904</t>
  </si>
  <si>
    <t>-1274188745</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</si>
  <si>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</si>
  <si>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PSV</t>
  </si>
  <si>
    <t>Práce a dodávky PSV</t>
  </si>
  <si>
    <t>711</t>
  </si>
  <si>
    <t>Izolace proti vodě, vlhkosti a plynům</t>
  </si>
  <si>
    <t>149</t>
  </si>
  <si>
    <t>711111001</t>
  </si>
  <si>
    <t>Provedení izolace proti zemní vlhkosti natěradly a tmely za studena na ploše vodorovné V nátěrem penetračním</t>
  </si>
  <si>
    <t>-274327709</t>
  </si>
  <si>
    <t xml:space="preserve">Poznámka k souboru cen:_x000d_
1. Izolace plochy jednotlivě do 10 m2 se oceňují skladebně cenou příslušné izolace a cenou 711 19-9095 Příplatek za plochu do 10 m2. </t>
  </si>
  <si>
    <t xml:space="preserve"> viz technická zpráva, v.č. D1.1.11 , D1.1.20</t>
  </si>
  <si>
    <t>"odměřeno v dwg"28,91</t>
  </si>
  <si>
    <t>150</t>
  </si>
  <si>
    <t>11163150</t>
  </si>
  <si>
    <t>lak asfaltový penetrační</t>
  </si>
  <si>
    <t>-1381333262</t>
  </si>
  <si>
    <t>28,91*0,0003 'Přepočtené koeficientem množství</t>
  </si>
  <si>
    <t>151</t>
  </si>
  <si>
    <t>711112001</t>
  </si>
  <si>
    <t>Provedení izolace proti zemní vlhkosti natěradly a tmely za studena na ploše svislé S nátěrem penetračním</t>
  </si>
  <si>
    <t>-1803879329</t>
  </si>
  <si>
    <t>"1.PP"(2,8*2+3,3*2)*1,25</t>
  </si>
  <si>
    <t xml:space="preserve">SOKL </t>
  </si>
  <si>
    <t>0,35*(4,505+3,08+2,8+5,5)</t>
  </si>
  <si>
    <t>152</t>
  </si>
  <si>
    <t>711141559</t>
  </si>
  <si>
    <t>Provedení izolace proti zemní vlhkosti pásy přitavením NAIP na ploše vodorovné V</t>
  </si>
  <si>
    <t>-1483842315</t>
  </si>
  <si>
    <t xml:space="preserve">Poznámka k souboru cen:_x000d_
1. Izolace plochy jednotlivě do 10 m2 se oceňují skladebně cenou příslušné izolace a cenou 711 19-9097 Příplatek za plochu do 10 m2. </t>
  </si>
  <si>
    <t>153</t>
  </si>
  <si>
    <t>62836110</t>
  </si>
  <si>
    <t>pás těžký asfaltovaný s Al folií nosnou vložkou</t>
  </si>
  <si>
    <t>-456557328</t>
  </si>
  <si>
    <t>28,91*1,15 'Přepočtené koeficientem množství</t>
  </si>
  <si>
    <t>154</t>
  </si>
  <si>
    <t>711142559</t>
  </si>
  <si>
    <t>Provedení izolace proti zemní vlhkosti pásy přitavením NAIP na ploše svislé S</t>
  </si>
  <si>
    <t>-1544313701</t>
  </si>
  <si>
    <t>155</t>
  </si>
  <si>
    <t>-2076150507</t>
  </si>
  <si>
    <t>20,81*1,2 'Přepočtené koeficientem množství</t>
  </si>
  <si>
    <t>156</t>
  </si>
  <si>
    <t>711191201</t>
  </si>
  <si>
    <t>Provedení izolace proti zemní vlhkosti hydroizolační stěrkou na ploše vodorovné V dvouvrstvá na betonu</t>
  </si>
  <si>
    <t>-1454291181</t>
  </si>
  <si>
    <t xml:space="preserve">Poznámka k souboru cen:_x000d_
1. V cenách nejsou započteny náklady na dodávku materiálu, tyto se oceňují ve specifikaci. </t>
  </si>
  <si>
    <t>"4.NP - ozn. P3"3,1+1,55+3,06</t>
  </si>
  <si>
    <t>157</t>
  </si>
  <si>
    <t>24551275</t>
  </si>
  <si>
    <t>stěrka minerální hydroizolační 2-složková cementem pojená</t>
  </si>
  <si>
    <t>kg</t>
  </si>
  <si>
    <t>1026368126</t>
  </si>
  <si>
    <t>7,71*6 'Přepočtené koeficientem množství</t>
  </si>
  <si>
    <t>158</t>
  </si>
  <si>
    <t>711192102</t>
  </si>
  <si>
    <t>Provedení izolace proti zemní vlhkosti hydroizolační stěrkou na ploše svislé S jednovrstvá na zdivu</t>
  </si>
  <si>
    <t>-1908584706</t>
  </si>
  <si>
    <t>"4.NP - ozn. P3-m.č.4-20"0,35*(1,35+1,725)*2+1,25*(0,6+0,6)</t>
  </si>
  <si>
    <t>"4.NP - ozn. P3-m.č.4-21"2,1*(1,825*2+0,85)</t>
  </si>
  <si>
    <t>"4.NP - ozn. P3-m.č.4-23"0,35*(1,65+1,1)*2+1,25*(0,6+0,6)</t>
  </si>
  <si>
    <t>159</t>
  </si>
  <si>
    <t>-1940922948</t>
  </si>
  <si>
    <t>16,528*6 'Přepočtené koeficientem množství</t>
  </si>
  <si>
    <t>160</t>
  </si>
  <si>
    <t>711199101</t>
  </si>
  <si>
    <t>Provedení izolace proti zemní vlhkosti hydroizolační stěrkou doplňků vodotěsné těsnící pásky pro dilatační a styčné spáry</t>
  </si>
  <si>
    <t>-1567299554</t>
  </si>
  <si>
    <t>"4.NP - ozn. P3-m.č.4-20"(1,35+1,725)*2</t>
  </si>
  <si>
    <t>"4.NP - ozn. P3-m.č.4-21"(1,825*2+0,85)</t>
  </si>
  <si>
    <t>"4.NP - ozn. P3-m.č.4-23"(1,65+1,1)*2</t>
  </si>
  <si>
    <t>161</t>
  </si>
  <si>
    <t>28355020</t>
  </si>
  <si>
    <t>páska pružná těsnící š 80mm</t>
  </si>
  <si>
    <t>1375856047</t>
  </si>
  <si>
    <t>162</t>
  </si>
  <si>
    <t>998711103</t>
  </si>
  <si>
    <t>Přesun hmot pro izolace proti vodě, vlhkosti a plynům stanovený z hmotnosti přesunovaného materiálu vodorovná dopravní vzdálenost do 50 m v objektech výšky přes 12 do 60 m</t>
  </si>
  <si>
    <t>1172075214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</si>
  <si>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</si>
  <si>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163</t>
  </si>
  <si>
    <t>998711181</t>
  </si>
  <si>
    <t>Přesun hmot pro izolace proti vodě, vlhkosti a plynům stanovený z hmotnosti přesunovaného materiálu Příplatek k cenám za přesun prováděný bez použití mechanizace pro jakoukoliv výšku objektu</t>
  </si>
  <si>
    <t>-2024317590</t>
  </si>
  <si>
    <t>712</t>
  </si>
  <si>
    <t>Povlakové krytiny</t>
  </si>
  <si>
    <t>164</t>
  </si>
  <si>
    <t>712300833</t>
  </si>
  <si>
    <t>Odstranění ze střech plochých do 10° krytiny povlakové třívrstvé</t>
  </si>
  <si>
    <t>-976223222</t>
  </si>
  <si>
    <t>"odměřeno v dwg"535,16*1,006+8,8*1,006</t>
  </si>
  <si>
    <t>165</t>
  </si>
  <si>
    <t>712300834</t>
  </si>
  <si>
    <t>Odstranění ze střech plochých do 10° krytiny povlakové Příplatek k ceně - 0833 za každou další vrstvu</t>
  </si>
  <si>
    <t>801623800</t>
  </si>
  <si>
    <t>"odměřeno v dwg"(535,16*1,006+8,8+1,006)*2</t>
  </si>
  <si>
    <t>166</t>
  </si>
  <si>
    <t>712321132</t>
  </si>
  <si>
    <t>Provedení povlakové krytiny střech plochých do 10° natěradly a tmely za horka nátěrem asfaltovým</t>
  </si>
  <si>
    <t>2003583147</t>
  </si>
  <si>
    <t xml:space="preserve">Poznámka k souboru cen:_x000d_
1. Povlakové krytiny střech jednotlivě do 10 m2 se oceňují skladebně cenou příslušné izolace a cenou 712 39-9095 Příplatek za plochu do 10 m2. </t>
  </si>
  <si>
    <t xml:space="preserve"> viz technická zpráva, v.č. D1.1.8, D1.1.23 </t>
  </si>
  <si>
    <t>"skladba S1-odměřeno v dwg"540*1,006</t>
  </si>
  <si>
    <t>"skladba S2"5,955*2,5</t>
  </si>
  <si>
    <t>"skladba S3"14,65</t>
  </si>
  <si>
    <t>"skladba S4"13,25</t>
  </si>
  <si>
    <t>167</t>
  </si>
  <si>
    <t>-922461715</t>
  </si>
  <si>
    <t>586,028*0,0003 'Přepočtené koeficientem množství</t>
  </si>
  <si>
    <t>168</t>
  </si>
  <si>
    <t>712341559</t>
  </si>
  <si>
    <t>Provedení povlakové krytiny střech plochých do 10° pásy přitavením NAIP v plné ploše</t>
  </si>
  <si>
    <t>-242223245</t>
  </si>
  <si>
    <t xml:space="preserve">Poznámka k souboru cen:_x000d_
1. Povlakové krytiny střech jednotlivě do 10 m2 se oceňují skladebně cenou příslušné izolace a cenou 712 39-9097 Příplatek za plochu do 10 m2. </t>
  </si>
  <si>
    <t>169</t>
  </si>
  <si>
    <t>62852264</t>
  </si>
  <si>
    <t>pásy s modifikovaným asfaltem vložka skelná tkanina minerální posyp</t>
  </si>
  <si>
    <t>1926505110</t>
  </si>
  <si>
    <t>170</t>
  </si>
  <si>
    <t>712363312</t>
  </si>
  <si>
    <t>Povlakové krytiny střech plochých do 10° z tvarovaných poplastovaných lišt pro mPVC, délka 2 m vnitřní koutová lišta rš 100 mm</t>
  </si>
  <si>
    <t>543533945</t>
  </si>
  <si>
    <t xml:space="preserve">Poznámka k souboru cen:_x000d_
1. Položka -3344 se použije v případě, pokud položky -3311 až -3333 mají větší rozvinutou šířku. 2. V ceně -3344 nejsou započteny náklady na vytvoření ohybu. Tyto se oceňují příplatkem -3345 tohoto souboru cen. </t>
  </si>
  <si>
    <t xml:space="preserve"> viz technická zpráva, v.č. D1.1.8, D1.1.12-D1.1.16, D1.1.21, D1.1.23</t>
  </si>
  <si>
    <t>"K-15"15,53/2</t>
  </si>
  <si>
    <t>171</t>
  </si>
  <si>
    <t>712363313</t>
  </si>
  <si>
    <t>Povlakové krytiny střech plochých do 10° z tvarovaných poplastovaných lišt pro mPVC, délka 2 m vnější koutová lišta rš 100 mm</t>
  </si>
  <si>
    <t>-242863909</t>
  </si>
  <si>
    <t>172</t>
  </si>
  <si>
    <t>712363317</t>
  </si>
  <si>
    <t>Povlakové krytiny střech plochých do 10° z tvarovaných poplastovaných lišt pro mPVC, délka 2 m okapnice rš 250 mm</t>
  </si>
  <si>
    <t>1788761759</t>
  </si>
  <si>
    <t>"K-13"84,875/2</t>
  </si>
  <si>
    <t>"K-13"4,505/2</t>
  </si>
  <si>
    <t>173</t>
  </si>
  <si>
    <t>712363318</t>
  </si>
  <si>
    <t>Povlakové krytiny střech plochých do 10° z tvarovaných poplastovaných lišt pro mPVC, délka 2 m závětrná lišta rš 250 mm</t>
  </si>
  <si>
    <t>1471031997</t>
  </si>
  <si>
    <t>"K-17"19,03/2</t>
  </si>
  <si>
    <t>174</t>
  </si>
  <si>
    <t>712363323</t>
  </si>
  <si>
    <t>Povlakové krytiny střech plochých do 10° z tvarovaných poplastovaných lišt pro mPVC, délka 2 m tmelící lišta pojistná rš 100 mm</t>
  </si>
  <si>
    <t>-1703784943</t>
  </si>
  <si>
    <t>"K-16"15,45/2</t>
  </si>
  <si>
    <t>175</t>
  </si>
  <si>
    <t>712363344</t>
  </si>
  <si>
    <t>Povlakové krytiny střech plochých do 10° z tvarovaných poplastovaných lišt ostatní profily o větší rš</t>
  </si>
  <si>
    <t>-1195812427</t>
  </si>
  <si>
    <t>"K-16"15,45*0,23</t>
  </si>
  <si>
    <t>176</t>
  </si>
  <si>
    <t>712363345</t>
  </si>
  <si>
    <t>Povlakové krytiny střech plochých do 10° z tvarovaných poplastovaných lišt Příplatek k ceně -3344 za zvýšenou pracnost při vytvoření ohybu</t>
  </si>
  <si>
    <t>1115792337</t>
  </si>
  <si>
    <t>"K-16"15,45</t>
  </si>
  <si>
    <t>177</t>
  </si>
  <si>
    <t>712363621</t>
  </si>
  <si>
    <t>Provedení povlakové krytiny střech plochých do 10° s mechanicky kotvenou izolací včetně položení fólie a horkovzdušného svaření tl. tepelné izolace přes 240 mm budovy výšky přes 18 m, kotvené do betonu nebo pórobetonu vnitřní plocha</t>
  </si>
  <si>
    <t>-953507535</t>
  </si>
  <si>
    <t xml:space="preserve">Poznámka k souboru cen:_x000d_
1. V cenách jsou započteny i náklady na dodávku kotev. 2. V cenách nejsou započteny náklady na dodávku fólie, tato se oceňuje ve specifikaci. 3. Kotvení plechových lišt rš větší než 200 mm se oceňují katalogem 800-764 Klempířské konstrukce. 4. Vymezení rohových a okrajových částí je dané kotevním plánem nebo výpočtem podle přílohy č. 3 tohoto katalogu. </t>
  </si>
  <si>
    <t>"skladba S1-krajní pole-odpočet"((51,695-8,5)*3,4+(9,23-3,4))*-1</t>
  </si>
  <si>
    <t>"skladba S1-roh-odpočet"8,5*3,4*-1</t>
  </si>
  <si>
    <t>178</t>
  </si>
  <si>
    <t>28322041</t>
  </si>
  <si>
    <t>fólie střešní mPVC ke kotvení 1,5 mm</t>
  </si>
  <si>
    <t>-1265249665</t>
  </si>
  <si>
    <t>404,435*1,2 'Přepočtené koeficientem množství</t>
  </si>
  <si>
    <t>179</t>
  </si>
  <si>
    <t>712363622</t>
  </si>
  <si>
    <t>Provedení povlakové krytiny střech plochých do 10° s mechanicky kotvenou izolací včetně položení fólie a horkovzdušného svaření tl. tepelné izolace přes 240 mm budovy výšky přes 18 m, kotvené do betonu nebo pórobetonu okraj</t>
  </si>
  <si>
    <t>774089422</t>
  </si>
  <si>
    <t>"skladba S1"(51,695-8,5)*3,4+(9,23-3,4)*1</t>
  </si>
  <si>
    <t>180</t>
  </si>
  <si>
    <t>1642860016</t>
  </si>
  <si>
    <t>152,693*1,2 'Přepočtené koeficientem množství</t>
  </si>
  <si>
    <t>181</t>
  </si>
  <si>
    <t>712363623</t>
  </si>
  <si>
    <t>Provedení povlakové krytiny střech plochých do 10° s mechanicky kotvenou izolací včetně položení fólie a horkovzdušného svaření tl. tepelné izolace přes 240 mm budovy výšky přes 18 m, kotvené do betonu nebo pórobetonu roh</t>
  </si>
  <si>
    <t>1398858289</t>
  </si>
  <si>
    <t>"skladba S1"8,5*3,4</t>
  </si>
  <si>
    <t>182</t>
  </si>
  <si>
    <t>-1484555097</t>
  </si>
  <si>
    <t>28,9*1,2 'Přepočtené koeficientem množství</t>
  </si>
  <si>
    <t>183</t>
  </si>
  <si>
    <t>712391171</t>
  </si>
  <si>
    <t>Provedení povlakové krytiny střech plochých do 10° -ostatní práce provedení vrstvy textilní podkladní</t>
  </si>
  <si>
    <t>-1550448301</t>
  </si>
  <si>
    <t xml:space="preserve">Poznámka k souboru cen:_x000d_
1. Cenami -9095 až -9097 lze oceňovat jen tehdy, nepřesáhne-li součet plochy vodorovné a svislé izolační vrstvy 10 m2. 2. Cenou -9095 až -9097 nelze oceňovat opravy a údržbu povlakové krytiny. </t>
  </si>
  <si>
    <t>184</t>
  </si>
  <si>
    <t>69311172</t>
  </si>
  <si>
    <t>textilie ÚV stabilizace 300 g/m2 do š 8,8 m</t>
  </si>
  <si>
    <t>-2067206166</t>
  </si>
  <si>
    <t>586,028*1,1 'Přepočtené koeficientem množství</t>
  </si>
  <si>
    <t>185</t>
  </si>
  <si>
    <t>998712103</t>
  </si>
  <si>
    <t>Přesun hmot pro povlakové krytiny stanovený z hmotnosti přesunovaného materiálu vodorovná dopravní vzdálenost do 50 m v objektech výšky přes 12 do 24 m</t>
  </si>
  <si>
    <t>-161507783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</si>
  <si>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</si>
  <si>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186</t>
  </si>
  <si>
    <t>998712181</t>
  </si>
  <si>
    <t>Přesun hmot pro povlakové krytiny stanovený z hmotnosti přesunovaného materiálu Příplatek k cenám za přesun prováděný bez použití mechanizace pro jakoukoliv výšku objektu</t>
  </si>
  <si>
    <t>1437539113</t>
  </si>
  <si>
    <t>713</t>
  </si>
  <si>
    <t>Izolace tepelné</t>
  </si>
  <si>
    <t>187</t>
  </si>
  <si>
    <t>713121111</t>
  </si>
  <si>
    <t>Montáž tepelné izolace podlah rohožemi, pásy, deskami, dílci, bloky (izolační materiál ve specifikaci) kladenými volně jednovrstvá</t>
  </si>
  <si>
    <t>-1614629336</t>
  </si>
  <si>
    <t xml:space="preserve">Poznámka k souboru cen:_x000d_
1. Množství tepelné izolace podlah okrajovými pásky k ceně -1211 se určuje v m projektované délky obložení (bez přesahů) na obvodu podlahy. </t>
  </si>
  <si>
    <t>188</t>
  </si>
  <si>
    <t>28375914</t>
  </si>
  <si>
    <t>deska EPS 150 pro trvalé zatížení v tlaku (max. 3000 kg/m2) tl 100mm</t>
  </si>
  <si>
    <t>-203641251</t>
  </si>
  <si>
    <t>18,36*1,02 'Přepočtené koeficientem množství</t>
  </si>
  <si>
    <t>189</t>
  </si>
  <si>
    <t>713131141</t>
  </si>
  <si>
    <t>Montáž tepelné izolace stěn rohožemi, pásy, deskami, dílci, bloky (izolační materiál ve specifikaci) lepením celoplošně</t>
  </si>
  <si>
    <t>-1409300951</t>
  </si>
  <si>
    <t xml:space="preserve">Poznámka k souboru cen:_x000d_
1. Položky Montáž tepelných izolací stěn lze použít i pro ocenění montáže svislých tepelných izolací základových konstrukcí (základové pásy, desky apod.). 2. V cenách -1161 až -1167 nejsou započteny náklady na podkladní rošt a olištování zdí; tyto se oceňují pro kovový rošt cenami souboru 763 12-16 katalogu 763 - Konstrukce suché výstavby nebo pro dřevěný rošt cenami souboru 766 41-72 katalogu 766 – Konstrukce truhlářské. </t>
  </si>
  <si>
    <t>"1.PP"(2,8*2+3*2+2,405)*1,25</t>
  </si>
  <si>
    <t>190</t>
  </si>
  <si>
    <t>28376013</t>
  </si>
  <si>
    <t xml:space="preserve">deska fasádní polystyrénová soklová  tl 50mm</t>
  </si>
  <si>
    <t>-113903741</t>
  </si>
  <si>
    <t>17,506*1,02 'Přepočtené koeficientem množství</t>
  </si>
  <si>
    <t>191</t>
  </si>
  <si>
    <t>713141131</t>
  </si>
  <si>
    <t>Montáž tepelné izolace střech plochých rohožemi, pásy, deskami, dílci, bloky (izolační materiál ve specifikaci) přilepenými za studena zplna, jednovrstvá</t>
  </si>
  <si>
    <t>392305127</t>
  </si>
  <si>
    <t xml:space="preserve">Poznámka k souboru cen:_x000d_
1. Množství tepelné izolace střech plochých atikovými pásky k ceně -1211 se určuje v m projektované délky obložení (bez přesahů) na obvodu ploché střechy. 2. Množství jednotek tepelné izolace střech plochých spádovými klíny k cenám -1311 až -1335 se určuje v m2 půdorysné projektované vyspádované plochy střechy. </t>
  </si>
  <si>
    <t>192</t>
  </si>
  <si>
    <t>28372316</t>
  </si>
  <si>
    <t>deska EPS 100 pro trvalé zatížení v tlaku (max. 2000 kg/m2) tl 140mm</t>
  </si>
  <si>
    <t>1424315797</t>
  </si>
  <si>
    <t>543,24*1,05 'Přepočtené koeficientem množství</t>
  </si>
  <si>
    <t>193</t>
  </si>
  <si>
    <t>713141151</t>
  </si>
  <si>
    <t>Montáž tepelné izolace střech plochých rohožemi, pásy, deskami, dílci, bloky (izolační materiál ve specifikaci) kladenými volně jednovrstvá</t>
  </si>
  <si>
    <t>-272607486</t>
  </si>
  <si>
    <t>194</t>
  </si>
  <si>
    <t>28372312</t>
  </si>
  <si>
    <t>deska EPS 100 pro trvalé zatížení v tlaku (max. 2000 kg/m2) tl 120mm</t>
  </si>
  <si>
    <t>986698364</t>
  </si>
  <si>
    <t>586,028*1,05 'Přepočtené koeficientem množství</t>
  </si>
  <si>
    <t>195</t>
  </si>
  <si>
    <t>713141321</t>
  </si>
  <si>
    <t>Montáž tepelné izolace střech plochých spádovými klíny v ploše přilepenými asfaltem za horka zplna</t>
  </si>
  <si>
    <t>2087113853</t>
  </si>
  <si>
    <t>196</t>
  </si>
  <si>
    <t>28376141</t>
  </si>
  <si>
    <t>klín izolační z pěnového polystyrenu EPS 100 spádový</t>
  </si>
  <si>
    <t>-865784294</t>
  </si>
  <si>
    <t>"skladba S2"5,955*2,5*(0,08+0,26)/2*1,05</t>
  </si>
  <si>
    <t>"skladba S3"14,65*(0,08+0,19)/2*1,05</t>
  </si>
  <si>
    <t>"skladba S4"13,25*(0,1+0,225)/2*1,05</t>
  </si>
  <si>
    <t>197</t>
  </si>
  <si>
    <t>713191132</t>
  </si>
  <si>
    <t>Montáž tepelné izolace stavebních konstrukcí - doplňky a konstrukční součásti podlah, stropů vrchem nebo střech překrytím fólií separační z PE</t>
  </si>
  <si>
    <t>-1828453928</t>
  </si>
  <si>
    <t>198</t>
  </si>
  <si>
    <t>28329234</t>
  </si>
  <si>
    <t>fólie PE parotěsná tl 0,2mm</t>
  </si>
  <si>
    <t>2039839596</t>
  </si>
  <si>
    <t>18,36*1,1 'Přepočtené koeficientem množství</t>
  </si>
  <si>
    <t>199</t>
  </si>
  <si>
    <t>998713103</t>
  </si>
  <si>
    <t>Přesun hmot pro izolace tepelné stanovený z hmotnosti přesunovaného materiálu vodorovná dopravní vzdálenost do 50 m v objektech výšky přes 12 m do 24 m</t>
  </si>
  <si>
    <t>2079052935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</si>
  <si>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</si>
  <si>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200</t>
  </si>
  <si>
    <t>998713181</t>
  </si>
  <si>
    <t>Přesun hmot pro izolace tepelné stanovený z hmotnosti přesunovaného materiálu Příplatek k cenám za přesun prováděný bez použití mechanizace pro jakoukoliv výšku objektu</t>
  </si>
  <si>
    <t>-2062779468</t>
  </si>
  <si>
    <t>721</t>
  </si>
  <si>
    <t>Zdravotechnika - vnitřní kanalizace</t>
  </si>
  <si>
    <t>201</t>
  </si>
  <si>
    <t>721140802</t>
  </si>
  <si>
    <t>Demontáž potrubí z litinových trub odpadních nebo dešťových do DN 100</t>
  </si>
  <si>
    <t>1590767645</t>
  </si>
  <si>
    <t>202</t>
  </si>
  <si>
    <t>721140806</t>
  </si>
  <si>
    <t>Demontáž potrubí z litinových trub odpadních nebo dešťových přes 100 do DN 200</t>
  </si>
  <si>
    <t>-951669369</t>
  </si>
  <si>
    <t>203</t>
  </si>
  <si>
    <t>721171903</t>
  </si>
  <si>
    <t>Opravy odpadního potrubí plastového vsazení odbočky do potrubí DN 50</t>
  </si>
  <si>
    <t>-1073372953</t>
  </si>
  <si>
    <t>viz TZ - D.1.4.a), výkr. ZT2</t>
  </si>
  <si>
    <t>204</t>
  </si>
  <si>
    <t>721171904</t>
  </si>
  <si>
    <t>Opravy odpadního potrubí plastového vsazení odbočky do potrubí DN 75</t>
  </si>
  <si>
    <t>886282928</t>
  </si>
  <si>
    <t>205</t>
  </si>
  <si>
    <t>721171905</t>
  </si>
  <si>
    <t>Opravy odpadního potrubí plastového vsazení odbočky do potrubí DN 110</t>
  </si>
  <si>
    <t>-1050393946</t>
  </si>
  <si>
    <t>206</t>
  </si>
  <si>
    <t>721171915</t>
  </si>
  <si>
    <t>Opravy odpadního potrubí plastového propojení dosavadního potrubí DN 110</t>
  </si>
  <si>
    <t>-355050301</t>
  </si>
  <si>
    <t>viz TZ - D.1.4.a), výkr. ZT2, ZT4</t>
  </si>
  <si>
    <t>207</t>
  </si>
  <si>
    <t>721174004</t>
  </si>
  <si>
    <t>Potrubí z plastových trub polypropylenové svodné (ležaté) DN 70</t>
  </si>
  <si>
    <t>-65409414</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</si>
  <si>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</si>
  <si>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"m.č.4-21 do K"2</t>
  </si>
  <si>
    <t>208</t>
  </si>
  <si>
    <t>721174005</t>
  </si>
  <si>
    <t>Potrubí z plastových trub polypropylenové svodné (ležaté) DN 100</t>
  </si>
  <si>
    <t>-248536990</t>
  </si>
  <si>
    <t>"m.č.4-02 do K1"7</t>
  </si>
  <si>
    <t>"m.č.4-20 do K"1,5</t>
  </si>
  <si>
    <t>209</t>
  </si>
  <si>
    <t>721174025</t>
  </si>
  <si>
    <t>Potrubí z plastových trub polypropylenové odpadní (svislé) DN 100</t>
  </si>
  <si>
    <t>192930047</t>
  </si>
  <si>
    <t>8*5,5</t>
  </si>
  <si>
    <t>210</t>
  </si>
  <si>
    <t>7211740421</t>
  </si>
  <si>
    <t>Potrubí z plastových trub polypropylenové připojovací DN 32</t>
  </si>
  <si>
    <t>2142321919</t>
  </si>
  <si>
    <t>"Odvod kondenzátu"25</t>
  </si>
  <si>
    <t>211</t>
  </si>
  <si>
    <t>721174043</t>
  </si>
  <si>
    <t>Potrubí z plastových trub polypropylenové připojovací DN 50</t>
  </si>
  <si>
    <t>2008157625</t>
  </si>
  <si>
    <t>18,5</t>
  </si>
  <si>
    <t>212</t>
  </si>
  <si>
    <t>721174044</t>
  </si>
  <si>
    <t>Potrubí z plastových trub polypropylenové připojovací DN 70</t>
  </si>
  <si>
    <t>1578690718</t>
  </si>
  <si>
    <t>4,5</t>
  </si>
  <si>
    <t>213</t>
  </si>
  <si>
    <t>721174045</t>
  </si>
  <si>
    <t>Potrubí z plastových trub polypropylenové připojovací DN 100</t>
  </si>
  <si>
    <t>708704415</t>
  </si>
  <si>
    <t>214</t>
  </si>
  <si>
    <t>721194105</t>
  </si>
  <si>
    <t>Vyměření přípojek na potrubí vyvedení a upevnění odpadních výpustek DN 50</t>
  </si>
  <si>
    <t>-1901645528</t>
  </si>
  <si>
    <t xml:space="preserve">Poznámka k souboru cen:_x000d_
1. Cenami lze oceňovat i vyvedení a upevnění odpadních výpustek ke strojům a zařízením. 2. Potrubí odpadních výpustek se oceňují cenami souboru cen 721 17- . . Potrubí z plastových trub, části A 01. </t>
  </si>
  <si>
    <t>215</t>
  </si>
  <si>
    <t>721194107</t>
  </si>
  <si>
    <t>Vyměření přípojek na potrubí vyvedení a upevnění odpadních výpustek DN 70</t>
  </si>
  <si>
    <t>-1074932124</t>
  </si>
  <si>
    <t>216</t>
  </si>
  <si>
    <t>721194109</t>
  </si>
  <si>
    <t>Vyměření přípojek na potrubí vyvedení a upevnění odpadních výpustek DN 100</t>
  </si>
  <si>
    <t>-1904171840</t>
  </si>
  <si>
    <t>217</t>
  </si>
  <si>
    <t>721226510</t>
  </si>
  <si>
    <t>Zápachové uzávěrky HL 20</t>
  </si>
  <si>
    <t>1962957710</t>
  </si>
  <si>
    <t>218</t>
  </si>
  <si>
    <t>721263901.1</t>
  </si>
  <si>
    <t>Demontáž odvětrávacích hlavic přes 125 do DN 200</t>
  </si>
  <si>
    <t>1999780604</t>
  </si>
  <si>
    <t>"skladba S1"3</t>
  </si>
  <si>
    <t>219</t>
  </si>
  <si>
    <t>721273153</t>
  </si>
  <si>
    <t>Ventilační hlavice z polypropylenu (PP) DN 110</t>
  </si>
  <si>
    <t>1213217092</t>
  </si>
  <si>
    <t>"skladba S1"8</t>
  </si>
  <si>
    <t>220</t>
  </si>
  <si>
    <t>721290001</t>
  </si>
  <si>
    <t>Závěsy pro potrubní materiál ( zavěšené ležaté potrubí)</t>
  </si>
  <si>
    <t>852848613</t>
  </si>
  <si>
    <t>221</t>
  </si>
  <si>
    <t>721290111</t>
  </si>
  <si>
    <t>Zkouška těsnosti kanalizace v objektech vodou do DN 125</t>
  </si>
  <si>
    <t>-1577594010</t>
  </si>
  <si>
    <t xml:space="preserve">Poznámka k souboru cen:_x000d_
1. V ceně -0123 není započteno dodání média; jeho dodávka se oceňuje ve specifikaci. </t>
  </si>
  <si>
    <t>222</t>
  </si>
  <si>
    <t>721290823</t>
  </si>
  <si>
    <t>Vnitrostaveništní přemístění vybouraných (demontovaných) hmot vnitřní kanalizace vodorovně do 100 m v objektech výšky přes 12 do 24 m</t>
  </si>
  <si>
    <t>1949992364</t>
  </si>
  <si>
    <t>223</t>
  </si>
  <si>
    <t>998721203</t>
  </si>
  <si>
    <t>Přesun hmot pro vnitřní kanalizace stanovený procentní sazbou (%) z ceny vodorovná dopravní vzdálenost do 50 m v objektech výšky přes 12 do 24 m</t>
  </si>
  <si>
    <t>%</t>
  </si>
  <si>
    <t>-215070535</t>
  </si>
  <si>
    <t>722</t>
  </si>
  <si>
    <t>Zdravotechnika - vnitřní vodovod</t>
  </si>
  <si>
    <t>224</t>
  </si>
  <si>
    <t>722130801</t>
  </si>
  <si>
    <t>Demontáž potrubí z ocelových trubek pozinkovaných závitových do DN 25</t>
  </si>
  <si>
    <t>290777184</t>
  </si>
  <si>
    <t>225</t>
  </si>
  <si>
    <t>722130831</t>
  </si>
  <si>
    <t>Demontáž potrubí z ocelových trubek pozinkovaných tvarovek nástěnek</t>
  </si>
  <si>
    <t>-268438016</t>
  </si>
  <si>
    <t>8*2+3*1</t>
  </si>
  <si>
    <t>226</t>
  </si>
  <si>
    <t>722173982</t>
  </si>
  <si>
    <t>Spoje rozvodů vody z plastů elektrotvarovkami D přes 16 do 20 mm</t>
  </si>
  <si>
    <t>304837069</t>
  </si>
  <si>
    <t xml:space="preserve">Poznámka k souboru cen:_x000d_
1. Měrnou jednotkou kus se rozumí jeden spoj. </t>
  </si>
  <si>
    <t>viz TZ - D.1.4.a), výkr. ZT3</t>
  </si>
  <si>
    <t>"napojení na stávající rozvod"1</t>
  </si>
  <si>
    <t>227</t>
  </si>
  <si>
    <t>722173983</t>
  </si>
  <si>
    <t>Spoje rozvodů vody z plastů elektrotvarovkami D přes 20 do 25 mm</t>
  </si>
  <si>
    <t>1647496335</t>
  </si>
  <si>
    <t>"napojení na stávající rozvod"2*2</t>
  </si>
  <si>
    <t>228</t>
  </si>
  <si>
    <t>722174002</t>
  </si>
  <si>
    <t>Potrubí z plastových trubek z polypropylenu (PPR) svařovaných polyfuzně PN 16 (SDR 7,4) D 20 x 2,8</t>
  </si>
  <si>
    <t>-1600929255</t>
  </si>
  <si>
    <t xml:space="preserve">Poznámka k souboru cen:_x000d_
1. V cenách -4001 až -4088 jsou započteny náklady na montáž a dodávku potrubí a tvarovek. </t>
  </si>
  <si>
    <t>"cirkulace"74</t>
  </si>
  <si>
    <t>229</t>
  </si>
  <si>
    <t>722174003</t>
  </si>
  <si>
    <t>Potrubí z plastových trubek z polypropylenu (PPR) svařovaných polyfuzně PN 16 (SDR 7,4) D 25 x 3,5</t>
  </si>
  <si>
    <t>21902904</t>
  </si>
  <si>
    <t>"studená voda"117</t>
  </si>
  <si>
    <t>"teplá voda"106</t>
  </si>
  <si>
    <t>230</t>
  </si>
  <si>
    <t>722174004</t>
  </si>
  <si>
    <t>Potrubí z plastových trubek z polypropylenu (PPR) svařovaných polyfuzně PN 16 (SDR 7,4) D 32 x 4,4</t>
  </si>
  <si>
    <t>1453766075</t>
  </si>
  <si>
    <t>"požární voda"6</t>
  </si>
  <si>
    <t>231</t>
  </si>
  <si>
    <t>722181221</t>
  </si>
  <si>
    <t>Ochrana potrubí termoizolačními trubicemi z pěnového polyetylenu PE přilepenými v příčných a podélných spojích, tloušťky izolace přes 6 do 9 mm, vnitřního průměru izolace DN do 22 mm</t>
  </si>
  <si>
    <t>1123107131</t>
  </si>
  <si>
    <t xml:space="preserve">Poznámka k souboru cen:_x000d_
1. V cenách -1211 až -1256 jsou započteny i náklady na dodání tepelně izolačních trubic. </t>
  </si>
  <si>
    <t>232</t>
  </si>
  <si>
    <t>722181231</t>
  </si>
  <si>
    <t>Ochrana potrubí termoizolačními trubicemi z pěnového polyetylenu PE přilepenými v příčných a podélných spojích, tloušťky izolace přes 9 do 13 mm, vnitřního průměru izolace DN do 22 mm</t>
  </si>
  <si>
    <t>1941207776</t>
  </si>
  <si>
    <t>233</t>
  </si>
  <si>
    <t>722181232</t>
  </si>
  <si>
    <t>Ochrana potrubí termoizolačními trubicemi z pěnového polyetylenu PE přilepenými v příčných a podélných spojích, tloušťky izolace přes 9 do 13 mm, vnitřního průměru izolace DN přes 22 do 45 mm</t>
  </si>
  <si>
    <t>923335182</t>
  </si>
  <si>
    <t>234</t>
  </si>
  <si>
    <t>722181252</t>
  </si>
  <si>
    <t>Ochrana potrubí termoizolačními trubicemi z pěnového polyetylenu PE přilepenými v příčných a podélných spojích, tloušťky izolace přes 20 do 25 mm, vnitřního průměru izolace DN přes 22 do 45 mm</t>
  </si>
  <si>
    <t>1287726328</t>
  </si>
  <si>
    <t>235</t>
  </si>
  <si>
    <t>722181812</t>
  </si>
  <si>
    <t>Demontáž plstěných pásů z trub do Ø 50</t>
  </si>
  <si>
    <t>1640579230</t>
  </si>
  <si>
    <t xml:space="preserve">Poznámka k souboru cen:_x000d_
1. Cenami lze oceňovat i demontáž plstěných pásů z potrubí odpadního z novodurových trubek části B 01. 2. Množství se určí v m izolovaného potrubí. </t>
  </si>
  <si>
    <t>236</t>
  </si>
  <si>
    <t>722190901</t>
  </si>
  <si>
    <t>Opravy ostatní uzavření nebo otevření vodovodního potrubí při opravách včetně vypuštění a napuštění</t>
  </si>
  <si>
    <t>-897990009</t>
  </si>
  <si>
    <t xml:space="preserve">Poznámka k souboru cen:_x000d_
1. Cenou se oceňuje uzavíraný nebo otevíraný úsek, tj. od hlavního uzávěru k uzávěrům stoupacího potrubí nebo od těchto uzávěrů k uzávěrům před zařizovacím předmětem nebo výpustkou. Nejsou-li stoupací potrubí opatřena uzávěry, považuje se za úsek potrubí od hlavního uzávěru k uzávěrům před zařizovacím předmětem nebo výpustkou. 2. Cenou nelze oceňovat uzavírání nebo otevírání potrubí, které odbočuje ze stoupacího potrubí a je opatřeno vlastním uzávěrem; tyto práce jsou započteny v cenách oprav (např. bytové uzávěry v instalačních šachtách). </t>
  </si>
  <si>
    <t>2*2</t>
  </si>
  <si>
    <t>237</t>
  </si>
  <si>
    <t>722220151</t>
  </si>
  <si>
    <t>Armatury s jedním závitem plastové (PPR) PN 20 (SDR 6) DN 16 x G 1/2</t>
  </si>
  <si>
    <t>-1451991238</t>
  </si>
  <si>
    <t xml:space="preserve">Poznámka k souboru cen:_x000d_
1. Cenami -9101 až -9106 nelze oceňovat montáž nástěnek. 2. V cenách –0111 až -0122 je započteno i vyvedení a upevnění výpustek. </t>
  </si>
  <si>
    <t>"umyvadla"17*2</t>
  </si>
  <si>
    <t>"výlevka"1*2</t>
  </si>
  <si>
    <t>"dřez"8*2</t>
  </si>
  <si>
    <t>"WC"5*1</t>
  </si>
  <si>
    <t>"Sprcha"1*2</t>
  </si>
  <si>
    <t>"pisoár"2*1</t>
  </si>
  <si>
    <t>238</t>
  </si>
  <si>
    <t>722250133</t>
  </si>
  <si>
    <t>Požární příslušenství a armatury hydrantový systém s tvarově stálou hadicí celoplechový D 25 x 30 m</t>
  </si>
  <si>
    <t>soubor</t>
  </si>
  <si>
    <t>-1146978815</t>
  </si>
  <si>
    <t>239</t>
  </si>
  <si>
    <t>722290234</t>
  </si>
  <si>
    <t>Zkoušky, proplach a desinfekce vodovodního potrubí proplach a desinfekce vodovodního potrubí do DN 80</t>
  </si>
  <si>
    <t>379020542</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</si>
  <si>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</si>
  <si>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240</t>
  </si>
  <si>
    <t>722290823</t>
  </si>
  <si>
    <t>Vnitrostaveništní přemístění vybouraných (demontovaných) hmot vnitřní vodovod vodorovně do 100 m v objektech výšky přes 12 do 24 m</t>
  </si>
  <si>
    <t>1815894411</t>
  </si>
  <si>
    <t>241</t>
  </si>
  <si>
    <t>998722203</t>
  </si>
  <si>
    <t>Přesun hmot pro vnitřní vodovod stanovený procentní sazbou (%) z ceny vodorovná dopravní vzdálenost do 50 m v objektech výšky přes 12 do 24 m</t>
  </si>
  <si>
    <t>671920871</t>
  </si>
  <si>
    <t>725</t>
  </si>
  <si>
    <t>Zdravotechnika - zařizovací předměty</t>
  </si>
  <si>
    <t>242</t>
  </si>
  <si>
    <t>725110814</t>
  </si>
  <si>
    <t>Demontáž klozetů odsávacích nebo kombinačních</t>
  </si>
  <si>
    <t>-2140586518</t>
  </si>
  <si>
    <t>"4.NP"3</t>
  </si>
  <si>
    <t>243</t>
  </si>
  <si>
    <t>725112173</t>
  </si>
  <si>
    <t>Zařízení záchodů kombi klozety s hlubokým splachováním zvýšený 50 cm s odpadem svislým</t>
  </si>
  <si>
    <t>844803515</t>
  </si>
  <si>
    <t xml:space="preserve">Poznámka k souboru cen:_x000d_
1. V cenách -1351, -1361 není započten napájecí zdroj. 2. V cenách jsou započtená klozetová sedátka. </t>
  </si>
  <si>
    <t>244</t>
  </si>
  <si>
    <t>725112183</t>
  </si>
  <si>
    <t>Zařízení záchodů kombi klozety s úspornou armaturou odpad šikmý 76°</t>
  </si>
  <si>
    <t>-1764280399</t>
  </si>
  <si>
    <t>245</t>
  </si>
  <si>
    <t>725121511</t>
  </si>
  <si>
    <t>Pisoárové záchodky keramické bez splachovací nádrže urinál odsávací, přívod vody vnitřní vodorovný</t>
  </si>
  <si>
    <t>-1874264611</t>
  </si>
  <si>
    <t xml:space="preserve">Poznámka k souboru cen:_x000d_
1. V cenách –1001, -1521, -1525, -1529, -2002 není započten napájecí zdroj. 2. V cenách -1501 a -1502 není započten ventil na oplach pisoáru. </t>
  </si>
  <si>
    <t>246</t>
  </si>
  <si>
    <t>725210821</t>
  </si>
  <si>
    <t>Demontáž umyvadel bez výtokových armatur umyvadel</t>
  </si>
  <si>
    <t>141557705</t>
  </si>
  <si>
    <t>"4.NP"9</t>
  </si>
  <si>
    <t>247</t>
  </si>
  <si>
    <t>725211602</t>
  </si>
  <si>
    <t>Umyvadla keramická bez výtokových armatur se zápachovou uzávěrkou připevněná na stěnu šrouby bílá bez sloupu nebo krytu na sifon 550 mm</t>
  </si>
  <si>
    <t>1488561484</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</si>
  <si>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</si>
  <si>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248</t>
  </si>
  <si>
    <t>725211681</t>
  </si>
  <si>
    <t>Umyvadla keramická bez výtokových armatur zdravotní se zápachovou uzávěrkou připevněná na stěnu šrouby bílá 640 mm</t>
  </si>
  <si>
    <t>-1096425139</t>
  </si>
  <si>
    <t>249</t>
  </si>
  <si>
    <t>725211701</t>
  </si>
  <si>
    <t>Umyvadla umývátka keramická se zápachovou uzávěrkou stěnová 450 mm</t>
  </si>
  <si>
    <t>-1154176653</t>
  </si>
  <si>
    <t>250</t>
  </si>
  <si>
    <t>725240812</t>
  </si>
  <si>
    <t>Demontáž sprchových kabin a vaniček bez výtokových armatur vaniček</t>
  </si>
  <si>
    <t>-429725841</t>
  </si>
  <si>
    <t>"4.NP"2</t>
  </si>
  <si>
    <t>251</t>
  </si>
  <si>
    <t>725241111</t>
  </si>
  <si>
    <t>Sprchové vaničky, boxy, kouty a zástěny sprchové vaničky akrylátové čtvercové 800x800 mm</t>
  </si>
  <si>
    <t>-340900446</t>
  </si>
  <si>
    <t xml:space="preserve">Poznámka k souboru cen:_x000d_
1. Sprchové boxy jsou dodávány jako komplet včetně sprchové vaničky, zápachové uzávěrky a sprchové armatury. 2. V cenách -9101 až -9103 není započteno dodání sprchových vaniček, sprchových boxů a sprchových koutů. </t>
  </si>
  <si>
    <t>252</t>
  </si>
  <si>
    <t>725245102.1</t>
  </si>
  <si>
    <t>Sprchové vaničky, boxy, kouty a zástěny zástěny sprchové do výšky 2000 mm dveře skládací, šířky 800 mm</t>
  </si>
  <si>
    <t>2045809606</t>
  </si>
  <si>
    <t>253</t>
  </si>
  <si>
    <t>725291703</t>
  </si>
  <si>
    <t>Doplňky zařízení koupelen a záchodů smaltované madla rovná, délky 500 mm</t>
  </si>
  <si>
    <t>752339932</t>
  </si>
  <si>
    <t xml:space="preserve"> viz technická zpráva, v.č. D1.1.7,   D1.1.21</t>
  </si>
  <si>
    <t>"Z-6"2</t>
  </si>
  <si>
    <t>254</t>
  </si>
  <si>
    <t>725291712</t>
  </si>
  <si>
    <t>Doplňky zařízení koupelen a záchodů smaltované madla krakorcová, délky 834 mm</t>
  </si>
  <si>
    <t>-1729450474</t>
  </si>
  <si>
    <t>"Z-6"1</t>
  </si>
  <si>
    <t>255</t>
  </si>
  <si>
    <t>725291722</t>
  </si>
  <si>
    <t>Doplňky zařízení koupelen a záchodů smaltované madla krakorcová sklopná, délky 834 mm</t>
  </si>
  <si>
    <t>-1489172860</t>
  </si>
  <si>
    <t>256</t>
  </si>
  <si>
    <t>725330840</t>
  </si>
  <si>
    <t>Demontáž výlevek bez výtokových armatur a bez nádrže a splachovacího potrubí ocelových nebo litinových</t>
  </si>
  <si>
    <t>667955441</t>
  </si>
  <si>
    <t>"4.NP"1</t>
  </si>
  <si>
    <t>257</t>
  </si>
  <si>
    <t>725331111</t>
  </si>
  <si>
    <t>Výlevky bez výtokových armatur a splachovací nádrže keramické se sklopnou plastovou mřížkou 425 mm</t>
  </si>
  <si>
    <t>1080545890</t>
  </si>
  <si>
    <t>258</t>
  </si>
  <si>
    <t>725820801</t>
  </si>
  <si>
    <t>Demontáž baterií nástěnných do G 3/4</t>
  </si>
  <si>
    <t>-1355553501</t>
  </si>
  <si>
    <t>259</t>
  </si>
  <si>
    <t>725820802</t>
  </si>
  <si>
    <t>Demontáž baterií stojánkových do 1 otvoru</t>
  </si>
  <si>
    <t>-77836830</t>
  </si>
  <si>
    <t>260</t>
  </si>
  <si>
    <t>725821326</t>
  </si>
  <si>
    <t>Baterie dřezové stojánkové pákové s otáčivým ústím a délkou ramínka 265 mm</t>
  </si>
  <si>
    <t>1691337461</t>
  </si>
  <si>
    <t xml:space="preserve">Poznámka k souboru cen:_x000d_
1. V ceně -1422 není započten napájecí zdroj. </t>
  </si>
  <si>
    <t>261</t>
  </si>
  <si>
    <t>725822611</t>
  </si>
  <si>
    <t>Baterie umyvadlové stojánkové pákové bez výpusti</t>
  </si>
  <si>
    <t>-2144644989</t>
  </si>
  <si>
    <t xml:space="preserve">Poznámka k souboru cen:_x000d_
1. V cenách –2654, 56, -9101-9202 není započten napájecí zdroj. </t>
  </si>
  <si>
    <t>262</t>
  </si>
  <si>
    <t>725840850</t>
  </si>
  <si>
    <t>Demontáž baterií sprchových diferenciálních do G 3/4 x 1</t>
  </si>
  <si>
    <t>1605980814</t>
  </si>
  <si>
    <t>263</t>
  </si>
  <si>
    <t>725841311</t>
  </si>
  <si>
    <t>Baterie sprchové nástěnné pákové</t>
  </si>
  <si>
    <t>11602889</t>
  </si>
  <si>
    <t xml:space="preserve">Poznámka k souboru cen:_x000d_
1. V cenách –1353-54 není započten napájecí zdroj. </t>
  </si>
  <si>
    <t>264</t>
  </si>
  <si>
    <t>725861102</t>
  </si>
  <si>
    <t>Zápachové uzávěrky zařizovacích předmětů pro umyvadla DN 40</t>
  </si>
  <si>
    <t>1690891544</t>
  </si>
  <si>
    <t xml:space="preserve">Poznámka k souboru cen:_x000d_
1. Pro volbu cen zápachových uzávěrek je rozhodující vnější průměr připojovací trubky. 2. V cenách je započteno i propojení zápachové uzávěrky s odpadní výpustkou. 3. Cenami zápachových uzávěrek nelze oceňovat zápachové uzávěrky, pokud jsou započteny v cenách zařizovacích předmětů. 4. Přechodové tvarovky pro připojení k armaturám se oceňují samostatně cenami souboru cen 722 22-.. </t>
  </si>
  <si>
    <t>265</t>
  </si>
  <si>
    <t>725862103</t>
  </si>
  <si>
    <t>Zápachové uzávěrky zařizovacích předmětů pro dřezy DN 40/50</t>
  </si>
  <si>
    <t>1736154203</t>
  </si>
  <si>
    <t>266</t>
  </si>
  <si>
    <t>725865311</t>
  </si>
  <si>
    <t>Zápachové uzávěrky zařizovacích předmětů pro vany sprchových koutů s kulovým kloubem na odtoku DN 40/50</t>
  </si>
  <si>
    <t>-376257626</t>
  </si>
  <si>
    <t>267</t>
  </si>
  <si>
    <t>725980121</t>
  </si>
  <si>
    <t>Dvířka 15/15</t>
  </si>
  <si>
    <t>713350512</t>
  </si>
  <si>
    <t>268</t>
  </si>
  <si>
    <t>725980122</t>
  </si>
  <si>
    <t>Dvířka revizní uzamykatelná 15/30 cm</t>
  </si>
  <si>
    <t>1072932265</t>
  </si>
  <si>
    <t>"na stoupačky potrubí"8</t>
  </si>
  <si>
    <t>269</t>
  </si>
  <si>
    <t>998725203</t>
  </si>
  <si>
    <t>Přesun hmot pro zařizovací předměty stanovený procentní sazbou (%) z ceny vodorovná dopravní vzdálenost do 50 m v objektech výšky přes 12 do 24 m</t>
  </si>
  <si>
    <t>-2033398404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</si>
  <si>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</si>
  <si>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726</t>
  </si>
  <si>
    <t>Zdravotechnika - předstěnové instalace</t>
  </si>
  <si>
    <t>270</t>
  </si>
  <si>
    <t>726131001</t>
  </si>
  <si>
    <t>Předstěnové instalační systémy do lehkých stěn s kovovou konstrukcí pro umyvadla stavební výšky do 1120 mm se stojánkovou baterií</t>
  </si>
  <si>
    <t>-14447937</t>
  </si>
  <si>
    <t xml:space="preserve">Poznámka k souboru cen:_x000d_
1. V ceně jsou započteny náklady na: -1021 dodání nožního tlačítka na podlahu, -1041 dodání ovládacího tlačítka a zvukoizolační soupravy, -1042 dodání ovládacího tlačítka, -1043 dodání krycí desky, ručního tlačítka a zvukoizolační soupravy, -1061 dodání ovládacího tlačítka a zvukoizolační soupravy. 2. V ceně nejsou započteny náklady na: -1043 dodání podpěrných prvků a madel, -1202 až -1204 dodání ovládacího tlačítka. 3. V cenách nejsou započteny náklady na dodávku zařizovacích předmětů. </t>
  </si>
  <si>
    <t>271</t>
  </si>
  <si>
    <t>726131021</t>
  </si>
  <si>
    <t>Předstěnové instalační systémy do lehkých stěn s kovovou konstrukcí pro pisoáry stavební výška 1300 mm</t>
  </si>
  <si>
    <t>1268152767</t>
  </si>
  <si>
    <t>272</t>
  </si>
  <si>
    <t>998726213</t>
  </si>
  <si>
    <t>Přesun hmot pro instalační prefabrikáty stanovený procentní sazbou (%) z ceny vodorovná dopravní vzdálenost do 50 m v objektech výšky přes 12 do 24 m</t>
  </si>
  <si>
    <t>-1651534866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</si>
  <si>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</si>
  <si>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727</t>
  </si>
  <si>
    <t>Zdravotechnika - požární ochrana</t>
  </si>
  <si>
    <t>273</t>
  </si>
  <si>
    <t>727111302</t>
  </si>
  <si>
    <t>Protipožární trubní ucpávky kovové potrubí včetně dodatečné izolace prostup stěnou tloušťky 100 mm požární odolnost EI 60 D 25</t>
  </si>
  <si>
    <t>-110283175</t>
  </si>
  <si>
    <t xml:space="preserve">Poznámka k souboru cen:_x000d_
1. V cenách -1111 až 1119, -1131 až 1219, -1321 až 1419 je započtena tloušťka vyplňované spáry 15mm a šířka 20 mm. 2. V cenách -1301 až 1319, -1421 až 1429 je započtena tloušťka vyplňované spáry 25mm a šířka 15 mm. 3. V cenách -1121 až 1129, -1221 až 1229, -1501 až 1509 je započtena tloušťka vyplňované spáry 15-20 mm. 4. V cenách -1111 až 1119, -1131 až 1219, -1321 až 1419 je započteno opláštění potrubí minerální vlnou tloušťky 35mm. 5. V cenách -1121 až 1129, -1221 až 1229 je započteno opláštění potrubí minerální vlnou tloušťky 32mm. 6. V cenách -1301 až 1319, -1421 až 1429 je započteno opláštění potrubí minerální vlnou tloušťky 20mm. </t>
  </si>
  <si>
    <t>274</t>
  </si>
  <si>
    <t>727111304</t>
  </si>
  <si>
    <t>Protipožární trubní ucpávky kovové potrubí včetně dodatečné izolace prostup stěnou tloušťky 100 mm požární odolnost EI 60 D 50</t>
  </si>
  <si>
    <t>-679774945</t>
  </si>
  <si>
    <t>728</t>
  </si>
  <si>
    <t>Rozvod medicinálních plynů</t>
  </si>
  <si>
    <t>275</t>
  </si>
  <si>
    <t>728000001</t>
  </si>
  <si>
    <t>Rozvod medicinálních plynů - viz samostatný rozpočet</t>
  </si>
  <si>
    <t>kpl</t>
  </si>
  <si>
    <t>242054327</t>
  </si>
  <si>
    <t>733</t>
  </si>
  <si>
    <t>Ústřední vytápění - rozvodné potrubí</t>
  </si>
  <si>
    <t>276</t>
  </si>
  <si>
    <t>733110803</t>
  </si>
  <si>
    <t>Demontáž potrubí z trubek ocelových závitových DN do 15</t>
  </si>
  <si>
    <t>796929748</t>
  </si>
  <si>
    <t>277</t>
  </si>
  <si>
    <t>733110806</t>
  </si>
  <si>
    <t>Demontáž potrubí z trubek ocelových závitových DN přes 15 do 32</t>
  </si>
  <si>
    <t>-2075581653</t>
  </si>
  <si>
    <t>278</t>
  </si>
  <si>
    <t>733222102</t>
  </si>
  <si>
    <t>Potrubí z trubek měděných polotvrdých spojovaných měkkým pájením Ø 15/1</t>
  </si>
  <si>
    <t>151859637</t>
  </si>
  <si>
    <t>279</t>
  </si>
  <si>
    <t>733222103</t>
  </si>
  <si>
    <t>Potrubí z trubek měděných polotvrdých spojovaných měkkým pájením Ø 18/1</t>
  </si>
  <si>
    <t>1833090944</t>
  </si>
  <si>
    <t>280</t>
  </si>
  <si>
    <t>733231111</t>
  </si>
  <si>
    <t>Kompenzátory pro měděné potrubí tvaru U s hladkými ohyby s konci na vnitřní pájení D 15</t>
  </si>
  <si>
    <t>920459547</t>
  </si>
  <si>
    <t>281</t>
  </si>
  <si>
    <t>733231112</t>
  </si>
  <si>
    <t>Kompenzátory pro měděné potrubí tvaru U s hladkými ohyby s konci na vnitřní pájení D 18</t>
  </si>
  <si>
    <t>734981510</t>
  </si>
  <si>
    <t>282</t>
  </si>
  <si>
    <t>733291101</t>
  </si>
  <si>
    <t>Zkoušky těsnosti potrubí z trubek měděných Ø do 35/1,5</t>
  </si>
  <si>
    <t>494644073</t>
  </si>
  <si>
    <t>32+158</t>
  </si>
  <si>
    <t>283</t>
  </si>
  <si>
    <t>733291903</t>
  </si>
  <si>
    <t>Opravy rozvodů potrubí z trubek měděných propojení potrubí Ø 18/1</t>
  </si>
  <si>
    <t>-1078265246</t>
  </si>
  <si>
    <t>284</t>
  </si>
  <si>
    <t>733390404.1</t>
  </si>
  <si>
    <t>Manžety prostupové protipožární</t>
  </si>
  <si>
    <t>1754519940</t>
  </si>
  <si>
    <t>285</t>
  </si>
  <si>
    <t>733890803</t>
  </si>
  <si>
    <t>Vnitrostaveništní přemístění vybouraných (demontovaných) hmot rozvodů potrubí vodorovně do 100 m v objektech výšky přes 6 do 24 m</t>
  </si>
  <si>
    <t>1635544060</t>
  </si>
  <si>
    <t>286</t>
  </si>
  <si>
    <t>998733203</t>
  </si>
  <si>
    <t>Přesun hmot pro rozvody potrubí stanovený procentní sazbou z ceny vodorovná dopravní vzdálenost do 50 m v objektech výšky přes 12 do 24 m</t>
  </si>
  <si>
    <t>1444862069</t>
  </si>
  <si>
    <t>734</t>
  </si>
  <si>
    <t>Ústřední vytápění - armatury</t>
  </si>
  <si>
    <t>287</t>
  </si>
  <si>
    <t>734200822</t>
  </si>
  <si>
    <t>Demontáž armatur závitových se dvěma závity přes 1/2 do G 1</t>
  </si>
  <si>
    <t>330300664</t>
  </si>
  <si>
    <t>288</t>
  </si>
  <si>
    <t>734221682</t>
  </si>
  <si>
    <t>Ventily regulační závitové hlavice termostatické, pro ovládání ventilů PN 10 do 110°C kapalinové otopných těles VK</t>
  </si>
  <si>
    <t>561555664</t>
  </si>
  <si>
    <t xml:space="preserve">Poznámka k souboru cen:_x000d_
1. V cenách -0101 až -0105 nejsou započteny náklady na dodávku a montáž měřící a vypouštěcí armatury.Tyto se oceňují samostatně souborem cen 734 49 1101 až -1105. </t>
  </si>
  <si>
    <t>289</t>
  </si>
  <si>
    <t>734221686</t>
  </si>
  <si>
    <t>Ventily regulační závitové hlavice termostatické, pro ovládání ventilů PN 10 do 110°C otopných těles žebř.</t>
  </si>
  <si>
    <t>1260534185</t>
  </si>
  <si>
    <t>290</t>
  </si>
  <si>
    <t>734261333</t>
  </si>
  <si>
    <t>Šroubení topenářské PN 16 do 120°C rohové G 1/2</t>
  </si>
  <si>
    <t>1139586911</t>
  </si>
  <si>
    <t>291</t>
  </si>
  <si>
    <t>734261406</t>
  </si>
  <si>
    <t>Šroubení připojovací armatury radiátorů VK PN 10 do 110°C, regulační uzavíratelné přímé G 1/2 x 18</t>
  </si>
  <si>
    <t>1269534060</t>
  </si>
  <si>
    <t>292</t>
  </si>
  <si>
    <t>734300822</t>
  </si>
  <si>
    <t>Demontáž armatur horkovodních rozpojení šroubení přes 15 do DN 25</t>
  </si>
  <si>
    <t>1799919411</t>
  </si>
  <si>
    <t>293</t>
  </si>
  <si>
    <t>734890803</t>
  </si>
  <si>
    <t>Vnitrostaveništní přemístění vybouraných (demontovaných) hmot armatur vodorovně do 100 m v objektech výšky přes 6 do 24 m</t>
  </si>
  <si>
    <t>-1666774029</t>
  </si>
  <si>
    <t>294</t>
  </si>
  <si>
    <t>998734203</t>
  </si>
  <si>
    <t>Přesun hmot pro armatury stanovený procentní sazbou (%) z ceny vodorovná dopravní vzdálenost do 50 m v objektech výšky přes 12 do 24 m</t>
  </si>
  <si>
    <t>1714181156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</si>
  <si>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</si>
  <si>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735</t>
  </si>
  <si>
    <t>Ústřední vytápění - otopná tělesa</t>
  </si>
  <si>
    <t>295</t>
  </si>
  <si>
    <t>735000912</t>
  </si>
  <si>
    <t>Regulace otopného systému při opravách vyregulování dvojregulačních ventilů a kohoutů s termostatickým ovládáním</t>
  </si>
  <si>
    <t>-2003488824</t>
  </si>
  <si>
    <t>296</t>
  </si>
  <si>
    <t>735111810</t>
  </si>
  <si>
    <t>Demontáž otopných těles litinových článkových</t>
  </si>
  <si>
    <t>580656882</t>
  </si>
  <si>
    <t>297</t>
  </si>
  <si>
    <t>735151821</t>
  </si>
  <si>
    <t>Demontáž otopných těles panelových dvouřadých stavební délky do 1500 mm</t>
  </si>
  <si>
    <t>870089432</t>
  </si>
  <si>
    <t>298</t>
  </si>
  <si>
    <t>735152577</t>
  </si>
  <si>
    <t>Otopná tělesa panelová VK dvoudesková PN 1,0 MPa, T do 110°C se dvěma přídavnými přestupními plochami výšky tělesa 600 mm stavební délky / výkonu 1000 mm / 1679 W</t>
  </si>
  <si>
    <t>658722613</t>
  </si>
  <si>
    <t>299</t>
  </si>
  <si>
    <t>735152676</t>
  </si>
  <si>
    <t>Otopná tělesa panelová VK třídesková PN 1,0 MPa, T do 110°C se třemi přídavnými přestupními plochami výšky tělesa 600 mm stavební délky / výkonu 900 mm / 2165 W</t>
  </si>
  <si>
    <t>-1226633302</t>
  </si>
  <si>
    <t>300</t>
  </si>
  <si>
    <t>735152677</t>
  </si>
  <si>
    <t>Otopná tělesa panelová VK třídesková PN 1,0 MPa, T do 110°C se třemi přídavnými přestupními plochami výšky tělesa 600 mm stavební délky / výkonu 1000 mm / 2406 W</t>
  </si>
  <si>
    <t>998040618</t>
  </si>
  <si>
    <t>301</t>
  </si>
  <si>
    <t>735152679</t>
  </si>
  <si>
    <t>Otopná tělesa panelová VK třídesková PN 1,0 MPa, T do 110°C se třemi přídavnými přestupními plochami výšky tělesa 600 mm stavební délky / výkonu 1200 mm / 2887 W</t>
  </si>
  <si>
    <t>2042018111</t>
  </si>
  <si>
    <t>302</t>
  </si>
  <si>
    <t>735152680</t>
  </si>
  <si>
    <t>Otopná tělesa panelová VK třídesková PN 1,0 MPa, T do 110°C se třemi přídavnými přestupními plochami výšky tělesa 600 mm stavební délky / výkonu 1400 mm / 3368 W</t>
  </si>
  <si>
    <t>1497767345</t>
  </si>
  <si>
    <t>303</t>
  </si>
  <si>
    <t>735152681</t>
  </si>
  <si>
    <t>Otopná tělesa panelová VK třídesková PN 1,0 MPa, T do 110°C se třemi přídavnými přestupními plochami výšky tělesa 600 mm stavební délky / výkonu 1600 mm / 3850 W</t>
  </si>
  <si>
    <t>356401057</t>
  </si>
  <si>
    <t>304</t>
  </si>
  <si>
    <t>735152682</t>
  </si>
  <si>
    <t>Otopná tělesa panelová VK třídesková PN 1,0 MPa, T do 110°C se třemi přídavnými přestupními plochami výšky tělesa 600 mm stavební délky / výkonu 1800 mm / 4331 W</t>
  </si>
  <si>
    <t>-206082655</t>
  </si>
  <si>
    <t>305</t>
  </si>
  <si>
    <t>735164541</t>
  </si>
  <si>
    <t>Otopná tělesa trubková montáž těles prostorové uchycení výšky tělesa do 1340 mm</t>
  </si>
  <si>
    <t>-489369640</t>
  </si>
  <si>
    <t xml:space="preserve">Poznámka k souboru cen:_x000d_
1. V cenách –4511 a –4542 nejsou započteny: a) náklady na otopná tělesa; tyto se oceňují ve specifikaci (v dodávce tělesa je nutno specifikovat soupravu upevňovacích prvků), b) montáž termostatických ventilů a jejich dodávka; tyto se oceňují samostatně podle typu ventilu. </t>
  </si>
  <si>
    <t>306</t>
  </si>
  <si>
    <t>54153099</t>
  </si>
  <si>
    <t>otopný žebřík 450/760mm</t>
  </si>
  <si>
    <t>69549902</t>
  </si>
  <si>
    <t>307</t>
  </si>
  <si>
    <t>735191905</t>
  </si>
  <si>
    <t>Ostatní opravy otopných těles odvzdušnění tělesa</t>
  </si>
  <si>
    <t>2143195426</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</si>
  <si>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</si>
  <si>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308</t>
  </si>
  <si>
    <t>735191910</t>
  </si>
  <si>
    <t>Ostatní opravy otopných těles napuštění vody do otopného systému včetně potrubí (bez kotle a ohříváků) otopných těles</t>
  </si>
  <si>
    <t>1353716247</t>
  </si>
  <si>
    <t>3*0,6*1,8*2</t>
  </si>
  <si>
    <t>3*0,6*1,6*4</t>
  </si>
  <si>
    <t>3*0,6*1,4*2</t>
  </si>
  <si>
    <t>3*0,6*1,2*2</t>
  </si>
  <si>
    <t>3*0,6*1*3</t>
  </si>
  <si>
    <t>3*0,6*0,9*1</t>
  </si>
  <si>
    <t>2*0,6*1*2</t>
  </si>
  <si>
    <t>0,76*8</t>
  </si>
  <si>
    <t>309</t>
  </si>
  <si>
    <t>735291800</t>
  </si>
  <si>
    <t>Demontáž konzol nebo držáků otopných těles, registrů, konvektorů do odpadu</t>
  </si>
  <si>
    <t>-1013516029</t>
  </si>
  <si>
    <t>310</t>
  </si>
  <si>
    <t>735299000</t>
  </si>
  <si>
    <t>Topná zkouška zkrácená</t>
  </si>
  <si>
    <t>217706745</t>
  </si>
  <si>
    <t>311</t>
  </si>
  <si>
    <t>735890803</t>
  </si>
  <si>
    <t>Vnitrostaveništní přemístění vybouraných (demontovaných) hmot otopných těles vodorovně do 100 m v objektech výšky přes 12 do 24 m</t>
  </si>
  <si>
    <t>-127686729</t>
  </si>
  <si>
    <t>312</t>
  </si>
  <si>
    <t>998735203</t>
  </si>
  <si>
    <t>Přesun hmot pro otopná tělesa stanovený procentní sazbou (%) z ceny vodorovná dopravní vzdálenost do 50 m v objektech výšky přes 12 do 24 m</t>
  </si>
  <si>
    <t>446529755</t>
  </si>
  <si>
    <t>741</t>
  </si>
  <si>
    <t>Elektroinstalace - silnoproud</t>
  </si>
  <si>
    <t>313</t>
  </si>
  <si>
    <t>741000001</t>
  </si>
  <si>
    <t>Elektroinstalace - viz samostatný rozpočet</t>
  </si>
  <si>
    <t>2015066413</t>
  </si>
  <si>
    <t>751</t>
  </si>
  <si>
    <t>Vzduchotechnika</t>
  </si>
  <si>
    <t>314</t>
  </si>
  <si>
    <t>751000001</t>
  </si>
  <si>
    <t>Vzduchotechnika - viz samostatný rozpočet</t>
  </si>
  <si>
    <t>196578021</t>
  </si>
  <si>
    <t>315</t>
  </si>
  <si>
    <t>7510000012</t>
  </si>
  <si>
    <t>Klimatizace - viz samostatný rozpočet</t>
  </si>
  <si>
    <t>-1763846750</t>
  </si>
  <si>
    <t>763</t>
  </si>
  <si>
    <t>Konstrukce suché výstavby</t>
  </si>
  <si>
    <t>316</t>
  </si>
  <si>
    <t>763111331</t>
  </si>
  <si>
    <t>Příčka ze sádrokartonových desek s nosnou konstrukcí z jednoduchých ocelových profilů UW, CW jednoduše opláštěná deskou impregnovanou H2 tl. 12,5 mm, příčka tl. 75 mm, profil 50 TI tl. 50 mm, EI 30, Rw 41 dB</t>
  </si>
  <si>
    <t>499144110</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</si>
  <si>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</si>
  <si>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 xml:space="preserve"> viz technická zpráva, v.č. D1.1.7, D1.1.9 , D1.1.23</t>
  </si>
  <si>
    <t>"4.NP-m.č.4-19/4-23"2,85*3*(3,235+3,565)/2+1,9*(3,35+3,565)/2+0,85*3,35+(1,1+0,9+0,8*0,85)*3,5+0,25*1,5-(0,7*1,97)</t>
  </si>
  <si>
    <t>317</t>
  </si>
  <si>
    <t>763111333</t>
  </si>
  <si>
    <t>Příčka ze sádrokartonových desek s nosnou konstrukcí z jednoduchých ocelových profilů UW, CW jednoduše opláštěná deskou impregnovanou H2 tl. 12,5 mm, příčka tl. 100 mm, profil 75 TI tl. 60 mm, EI 30, Rw 45 dB</t>
  </si>
  <si>
    <t>-1504466601</t>
  </si>
  <si>
    <t>"4.NP-m.č.4-19/4-23"7,12*3,565-(0,9*1,97+5*0,7*1,97)</t>
  </si>
  <si>
    <t>318</t>
  </si>
  <si>
    <t>763111411</t>
  </si>
  <si>
    <t>Příčka ze sádrokartonových desek s nosnou konstrukcí z jednoduchých ocelových profilů UW, CW dvojitě opláštěná deskami standardními A tl. 2 x 12,5 mm, EI 60, příčka tl. 100 mm, profil 50 TI tl. 50 mm, Rw 50 dB</t>
  </si>
  <si>
    <t>1162599792</t>
  </si>
  <si>
    <t>"4.NP-m.č.4-01"2,38*3,705-0,9*2,7</t>
  </si>
  <si>
    <t>"4.NP-m.č.4-07"(1,55+3,23)*(3,92+3,58)/2-(0,7*1,97+0,9*1,97)</t>
  </si>
  <si>
    <t>"4.NP-m.č.4-09"2,5*3,92-0,9*2,7</t>
  </si>
  <si>
    <t>"4.NP-m.č.4-11"5,2*(3,92+3,58)/2-0,9*1,97</t>
  </si>
  <si>
    <t>"4.NP-nad oknem O-14"4*1,25</t>
  </si>
  <si>
    <t>319</t>
  </si>
  <si>
    <t>763111417</t>
  </si>
  <si>
    <t>Příčka ze sádrokartonových desek s nosnou konstrukcí z jednoduchých ocelových profilů UW, CW dvojitě opláštěná deskami standardními A tl. 2 x 12,5 mm, EI 60, příčka tl. 150 mm, profil 100 TI tl. 100 mm, Rw 55 dB</t>
  </si>
  <si>
    <t>1731048255</t>
  </si>
  <si>
    <t>"4.NP-m.č.4-02"3,61*(3,5+3,92)/2-0,9*2,7</t>
  </si>
  <si>
    <t>"4.NP-m.č.4-03"5,525*3,92-1,1*1,97*2</t>
  </si>
  <si>
    <t>"4.NP-m.č.4-06"5,2*(3,92+3,58)/2</t>
  </si>
  <si>
    <t>"4.NP-m.č.4-08"6,925*3,92-0,9*2,7</t>
  </si>
  <si>
    <t>"4.NP-m.č.4-14"3,98*(3,92+3,58)/2</t>
  </si>
  <si>
    <t>"4.NP-nad oknem O-13"4*1,075</t>
  </si>
  <si>
    <t>320</t>
  </si>
  <si>
    <t>763111712</t>
  </si>
  <si>
    <t>Příčka ze sádrokartonových desek ostatní konstrukce a práce na příčkách ze sádrokartonových desek kluzné napojení příčky ke stropu</t>
  </si>
  <si>
    <t>-2048676656</t>
  </si>
  <si>
    <t>"4.NP-m.č.4-19/4-23"2,85*3+1,9+0,85+(1,1+0,9+0,8*0,85)</t>
  </si>
  <si>
    <t>"4.NP-m.č.4-19/4-23"7,12</t>
  </si>
  <si>
    <t>"4.NP-m.č.4-01"2,38</t>
  </si>
  <si>
    <t>"4.NP-m.č.4-07"(1,55+3,23)</t>
  </si>
  <si>
    <t>"4.NP-m.č.4-09"2,5</t>
  </si>
  <si>
    <t>"4.NP-m.č.4-11"5,2</t>
  </si>
  <si>
    <t>"4.NP-m.č.4-02"3,61</t>
  </si>
  <si>
    <t>"4.NP-m.č.4-03"5,525</t>
  </si>
  <si>
    <t>"4.NP-m.č.4-06"5,2</t>
  </si>
  <si>
    <t>"4.NP-m.č.4-08"6,925</t>
  </si>
  <si>
    <t>"4.NP-m.č.4-14"3,98</t>
  </si>
  <si>
    <t>321</t>
  </si>
  <si>
    <t>763111717</t>
  </si>
  <si>
    <t>Příčka ze sádrokartonových desek ostatní konstrukce a práce na příčkách ze sádrokartonových desek základní penetrační nátěr</t>
  </si>
  <si>
    <t>-880112945</t>
  </si>
  <si>
    <t>197,264*2 'Přepočtené koeficientem množství</t>
  </si>
  <si>
    <t>322</t>
  </si>
  <si>
    <t>763121415</t>
  </si>
  <si>
    <t>Stěna předsazená ze sádrokartonových desek s nosnou konstrukcí z ocelových profilů CW, UW jednoduše opláštěná deskou standardní A tl. 12,5 mm, bez TI, EI 15 stěna tl. 112,5 mm, profil 100</t>
  </si>
  <si>
    <t>-419950937</t>
  </si>
  <si>
    <t xml:space="preserve">Poznámka k souboru cen:_x000d_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 </t>
  </si>
  <si>
    <t>"opláštění rozvaděče EI"1,2*3,5</t>
  </si>
  <si>
    <t>323</t>
  </si>
  <si>
    <t>763121714</t>
  </si>
  <si>
    <t>Stěna předsazená ze sádrokartonových desek ostatní konstrukce a práce na předsazených stěnách ze sádrokartonových desek základní penetrační nátěr</t>
  </si>
  <si>
    <t>-2125258508</t>
  </si>
  <si>
    <t>324</t>
  </si>
  <si>
    <t>763121751</t>
  </si>
  <si>
    <t>Stěna předsazená ze sádrokartonových desek Příplatek k cenám za plochu do 6 m2 jednotlivě</t>
  </si>
  <si>
    <t>1366871532</t>
  </si>
  <si>
    <t>325</t>
  </si>
  <si>
    <t>763131531</t>
  </si>
  <si>
    <t>Podhled ze sádrokartonových desek jednovrstvá zavěšená spodní konstrukce z ocelových profilů CD, UD jednoduše opláštěná deskou protipožární DF, tl. 12,5 mm, bez TI</t>
  </si>
  <si>
    <t>1168827988</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</si>
  <si>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</si>
  <si>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 xml:space="preserve"> viz technická zpráva, v.č. D1.1.7,  D1.1.12-D1.1.16, D1.1.23</t>
  </si>
  <si>
    <t>326</t>
  </si>
  <si>
    <t>763131551</t>
  </si>
  <si>
    <t>Podhled ze sádrokartonových desek jednovrstvá zavěšená spodní konstrukce z ocelových profilů CD, UD jednoduše opláštěná deskou impregnovanou H2, tl. 12,5 mm, bez TI</t>
  </si>
  <si>
    <t>-1183005163</t>
  </si>
  <si>
    <t xml:space="preserve"> viz technická zpráva, v.č. D1.1.7,  D1.1.23</t>
  </si>
  <si>
    <t>"4.NP"2,35+3,1+1,55+2,49+3,06+5,06+1,28</t>
  </si>
  <si>
    <t>327</t>
  </si>
  <si>
    <t>763131714</t>
  </si>
  <si>
    <t>Podhled ze sádrokartonových desek ostatní práce a konstrukce na podhledech ze sádrokartonových desek základní penetrační nátěr</t>
  </si>
  <si>
    <t>-2127752868</t>
  </si>
  <si>
    <t>328</t>
  </si>
  <si>
    <t>763132110</t>
  </si>
  <si>
    <t>SDK podhled samostatný požární předěl, desky aquapanel pro vnější použití - dvouvrstvá spodní kce CD+UD, izolace minerální vlna tl. 120 mm</t>
  </si>
  <si>
    <t>210441927</t>
  </si>
  <si>
    <t xml:space="preserve">Poznámka k souboru cen:_x000d_
1. V cenách jsou započteny i náklady na tmelení a výztužnou pásku. 2. V cenách nejsou započteny náklady na základní penetrační nátěr; tato práce se ocení cenou 763 13-1714. 3. Ceny -2612 a -2613 Montáž nosné konstrukce je stanoveny pro m2 plochy samostatného požárního předělu. 4. V cenách -2612 a -2613 nejsou započteny náklady na profily; tyto se oceňují ve specifikaci. Doporučené množství na 1 m2 samostatného požárního předělu je 3,5 m profilu CD a 0,9 m profilu UD. 5. V cenách -2622 a -2623 Montáž desek nejsou započteny náklady na desky; tato dodávka se oceňuje ve specifikaci. 6. Ostatní konstrukce a práce a příplatky u samostatných požárních předělů se oceňují cenami 763 13-17.. pro podhled ze sádrokartonových desek. </t>
  </si>
  <si>
    <t>"spojovací lávka"14,40</t>
  </si>
  <si>
    <t>329</t>
  </si>
  <si>
    <t>763135101</t>
  </si>
  <si>
    <t>Montáž sádrokartonového podhledu kazetového demontovatelného, velikosti kazet 600x600 mm včetně zavěšené nosné konstrukce viditelné</t>
  </si>
  <si>
    <t>-496146664</t>
  </si>
  <si>
    <t xml:space="preserve">Poznámka k souboru cen:_x000d_
1. V cenách montáže podhledu -5001 až -5201 jsou započteny náklady na montáž a dodávku nosné konstrukce. 2. V cenách nejsou započteny náklady na dodávku desek, kazet, lamel; jejich dodávka se oceňuje ve specifikaci. 3. Ostatní práce a konstrukce na sádrokartonových podhledech lze ocenit cenami 763 13-17. . . </t>
  </si>
  <si>
    <t>"4.NP"20,02+11,44+18,31+18,45+14,51+12,99+2,99+120,16</t>
  </si>
  <si>
    <t>330</t>
  </si>
  <si>
    <t>59030570</t>
  </si>
  <si>
    <t>podhled kazetový bez děrování, viditelný rastr, tl. 10 mm, 600 x 600 mm</t>
  </si>
  <si>
    <t>470908527</t>
  </si>
  <si>
    <t>218,87*1,05 'Přepočtené koeficientem množství</t>
  </si>
  <si>
    <t>331</t>
  </si>
  <si>
    <t>763164221</t>
  </si>
  <si>
    <t>Obklad ze sádrokartonových desek konstrukcí dřevěných včetně ochranných úhelníků ve tvaru U rozvinuté šíře do 0,6 m, opláštěný deskou impregnovanou H2, tl. 12,5 mm</t>
  </si>
  <si>
    <t>611667228</t>
  </si>
  <si>
    <t xml:space="preserve">Poznámka k souboru cen:_x000d_
1. Ceny jsou určeny pro obklad trámů i sloupů. 2. V cenách jsou započteny i náklady na tmelení, výztužnou pásku a ochranu rohů úhelníky. 3. V cenách nejsou započteny náklady na základní penetrační nátěr; tyto se oceňují cenou 763 13-1714. 4. V cenách montáže obkladů nejsou započteny náklady na: a) desky; tato dodávka se oceňuje ve specifikaci, b) ochranné úhelníky; tato dodávka se oceňuje ve specifikaci, c) profily u obkladu konstrukcí kovových – u cen -4791 až -4793; tato dodávka se oceňuje ve specifikaci. </t>
  </si>
  <si>
    <t>"Stoupačka K4"3,5</t>
  </si>
  <si>
    <t>332</t>
  </si>
  <si>
    <t>763181321</t>
  </si>
  <si>
    <t>Výplně otvorů konstrukcí ze sádrokartonových desek montáž zárubně kovové s příslušenstvím pro příčky výšky přes 2,75 do 4,75 m nebo zátěže dveřního křídla přes 25 kg, s profilem UW jednokřídlové</t>
  </si>
  <si>
    <t>-1860322767</t>
  </si>
  <si>
    <t xml:space="preserve">Poznámka k souboru cen:_x000d_
1. V cenách montáže zárubní -1311 až -1322 nejsou započteny náklady na dodávku zárubní, profilů a patek zárubní; tato dodávka se oceňuje ve specifikaci. Množství profilů se určí: a) pro příčku výšky do 2,75 m takto: - délka profilu CW = 2x konstrukční výška příčky - délka profilu UW = 2x konstrukční výška příčky + šířka dveří + 300 mm, b) pro příčku výšky přes 2,75 do 4,25 m takto: - délka profilu UW = šířka dveří + 300 mm, - délka profilu UA = 2x konstrukční výška příčky, - patka UA = 4 kusy. 2. Montáž zárubní dřevěných a obložkových lze oceňovat cenami katalogu 800-766 Konstrukce truhlářské. 3. V cenách -2313 a -2314 ostění oken jsou započteny i náklady na ochranné úhelníky. 4. V ceně -2411 opláštění střešního okna jsou započteny i náklady na UA profily. 5. Pro volbu ceny montáže stavebního pouzdra -3111 až -3222 je rozhodující čistá průchozí šířka dveřního otvoru resp. dveřních otvorů. 6. V cenách -3111 až -3222 jsou započteny i náklady na sestavení stavebního pouzdra. 7. V cenách -3111 až -3222 nejsou započteny náklady na opláštění stavebního pouzdra sádrokartonovými deskami a jejich povrchové úpravy. Tyto práce se oceňují příslušnými položkami souboru cen 763 11-1 Příčka ze sádrokartonových desek. </t>
  </si>
  <si>
    <t>"4.NP-D1/P+L"2+3</t>
  </si>
  <si>
    <t>"4.NP-D2/P+L"3+1</t>
  </si>
  <si>
    <t>"4.NP-D4/P"1</t>
  </si>
  <si>
    <t>"4.NP-D5/P+L"1+1</t>
  </si>
  <si>
    <t>"4.NP-D7/P"2</t>
  </si>
  <si>
    <t>"4.NP-D9/L"1</t>
  </si>
  <si>
    <t>333</t>
  </si>
  <si>
    <t>55331511</t>
  </si>
  <si>
    <t>zárubeň ocelová pro sádrokarton 75 700 L/P</t>
  </si>
  <si>
    <t>-964760663</t>
  </si>
  <si>
    <t>334</t>
  </si>
  <si>
    <t>55331521</t>
  </si>
  <si>
    <t>zárubeň ocelová pro sádrokarton 100 700 L/P</t>
  </si>
  <si>
    <t>1802779670</t>
  </si>
  <si>
    <t>335</t>
  </si>
  <si>
    <t>55331523</t>
  </si>
  <si>
    <t>zárubeň ocelová pro sádrokarton 100 900 L/P</t>
  </si>
  <si>
    <t>1304199316</t>
  </si>
  <si>
    <t>336</t>
  </si>
  <si>
    <t>55331543</t>
  </si>
  <si>
    <t>zárubeň ocelová pro sádrokarton 150 900 L/P</t>
  </si>
  <si>
    <t>-1991997445</t>
  </si>
  <si>
    <t>337</t>
  </si>
  <si>
    <t>55331399</t>
  </si>
  <si>
    <t>zárubeň ocelová pro sádrokarton 100 900/1970+700 L/P - ATYP s nadsvětlíkem</t>
  </si>
  <si>
    <t>765920332</t>
  </si>
  <si>
    <t>338</t>
  </si>
  <si>
    <t>55331590</t>
  </si>
  <si>
    <t>zárubeň ocelová pro sádrokarton 150 900/1970+700 L/P, ATYP s nadsvětlíkem</t>
  </si>
  <si>
    <t>-1566973522</t>
  </si>
  <si>
    <t>339</t>
  </si>
  <si>
    <t>763183111</t>
  </si>
  <si>
    <t>Výplně otvorů konstrukcí ze sádrokartonových desek montáž stavebního pouzdra posuvných dveří do sádrokartonové příčky s jednou kapsou pro jedno dveřní křídlo, průchozí šířky do 800 mm</t>
  </si>
  <si>
    <t>1616604387</t>
  </si>
  <si>
    <t>"4.NP-D11/P"1</t>
  </si>
  <si>
    <t>340</t>
  </si>
  <si>
    <t>55331611</t>
  </si>
  <si>
    <t xml:space="preserve">pouzdro stavební  posuvných dveří jednopouzdrové  700 mm - standardní rozměr</t>
  </si>
  <si>
    <t>1697972941</t>
  </si>
  <si>
    <t>341</t>
  </si>
  <si>
    <t>763183112</t>
  </si>
  <si>
    <t>Výplně otvorů konstrukcí ze sádrokartonových desek montáž stavebního pouzdra posuvných dveří do sádrokartonové příčky s jednou kapsou pro jedno dveřní křídlo, průchozí šířky přes 800 do 1200 mm</t>
  </si>
  <si>
    <t>-1585901587</t>
  </si>
  <si>
    <t>"4.NP-D12/P"2</t>
  </si>
  <si>
    <t>"4.NP-D13/P, D13/L"1+1</t>
  </si>
  <si>
    <t>342</t>
  </si>
  <si>
    <t>55331613</t>
  </si>
  <si>
    <t xml:space="preserve">pouzdro stavební posuvných dveří  jednopouzdrové 900 mm - standardní rozměr</t>
  </si>
  <si>
    <t>1816319471</t>
  </si>
  <si>
    <t>343</t>
  </si>
  <si>
    <t>55331615</t>
  </si>
  <si>
    <t>pouzdro stavební posuvných dveří jednopouzdrové 1100 mm - standardní rozměr</t>
  </si>
  <si>
    <t>-432820787</t>
  </si>
  <si>
    <t>344</t>
  </si>
  <si>
    <t>763431031</t>
  </si>
  <si>
    <t>Montáž podhledu minerálního včetně zavěšeného roštu skrytého s panely vyjímatelnými jakékoliv velikosti panelů</t>
  </si>
  <si>
    <t>764233679</t>
  </si>
  <si>
    <t xml:space="preserve">Poznámka k souboru cen:_x000d_
1. V cenách montáže podhledu -1001 až -1201 jsou započteny náklady na montáž a dodávku nosné konstrukce. 2. V cenách nejsou započteny náklady na dodávku panelů; jejich dodávka se oceňuje ve specifikaci. 3. Ostatní práce a konstrukce na minerálních podhledech lze ocenit cenami 763 13-17. . . </t>
  </si>
  <si>
    <t>"4.NP"2,55+10,76+22,7+29,18+28,98+16,02+11,95+16,29+16,04</t>
  </si>
  <si>
    <t>345</t>
  </si>
  <si>
    <t>59036133</t>
  </si>
  <si>
    <t xml:space="preserve">panel hygienický pro zdravotnická zařízení polozapuštěný rastr š.24, bílá, tl 15mm </t>
  </si>
  <si>
    <t>1961983957</t>
  </si>
  <si>
    <t>154,47*1,05 'Přepočtené koeficientem množství</t>
  </si>
  <si>
    <t>346</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</si>
  <si>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</si>
  <si>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</si>
  <si>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1054356035</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</si>
  <si>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</si>
  <si>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347</t>
  </si>
  <si>
    <t>998763381</t>
  </si>
  <si>
    <t>Přesun hmot pro konstrukce montované z desek sádrokartonových, sádrovláknitých, cementovláknitých nebo cementových Příplatek k cenám za přesun prováděný bez použití mechanizace pro jakoukoliv výšku objektu</t>
  </si>
  <si>
    <t>-1522373514</t>
  </si>
  <si>
    <t>764</t>
  </si>
  <si>
    <t>Konstrukce klempířské</t>
  </si>
  <si>
    <t>348</t>
  </si>
  <si>
    <t>764246343</t>
  </si>
  <si>
    <t>Oplechování parapetů z titanzinkového lesklého válcovaného plechu rovných celoplošně lepené, bez rohů rš 250 mm</t>
  </si>
  <si>
    <t>-1604187944</t>
  </si>
  <si>
    <t xml:space="preserve"> viz technická zpráva, v.č. D1.1.7, D1.1.12-D1.1.16, D1.1.21</t>
  </si>
  <si>
    <t>"K-10"3,85*1</t>
  </si>
  <si>
    <t>349</t>
  </si>
  <si>
    <t>764246344</t>
  </si>
  <si>
    <t>Oplechování parapetů z titanzinkového lesklého válcovaného plechu rovných celoplošně lepené, bez rohů rš 330 mm</t>
  </si>
  <si>
    <t>-1424633777</t>
  </si>
  <si>
    <t>"K-1"1,39*2</t>
  </si>
  <si>
    <t>"K-2"1,39*1</t>
  </si>
  <si>
    <t>"K-3"2,14*6</t>
  </si>
  <si>
    <t>"K-4"1,54*8</t>
  </si>
  <si>
    <t>"K-5"1,54*1</t>
  </si>
  <si>
    <t>"K-6"0,84*2</t>
  </si>
  <si>
    <t>"K-7"1,04*1</t>
  </si>
  <si>
    <t>"K-9"2,36*1</t>
  </si>
  <si>
    <t>"K-11"0,64*2</t>
  </si>
  <si>
    <t>"K-12"0,64*1</t>
  </si>
  <si>
    <t>350</t>
  </si>
  <si>
    <t>764541305</t>
  </si>
  <si>
    <t>Žlab podokapní z titanzinkového lesklého válcovaného plechu včetně háků a čel půlkruhový rš 330 mm</t>
  </si>
  <si>
    <t>-1267046012</t>
  </si>
  <si>
    <t>"K-14"4,505</t>
  </si>
  <si>
    <t>351</t>
  </si>
  <si>
    <t>764541307</t>
  </si>
  <si>
    <t>Žlab podokapní z titanzinkového lesklého válcovaného plechu včetně háků a čel půlkruhový rš 400 mm</t>
  </si>
  <si>
    <t>130501711</t>
  </si>
  <si>
    <t>"K-13"84,875</t>
  </si>
  <si>
    <t>352</t>
  </si>
  <si>
    <t>764541327</t>
  </si>
  <si>
    <t>Žlab podokapní z titanzinkového lesklého válcovaného plechu včetně háků a čel roh nebo kout, žlabu půlkruhového rš 400 mm</t>
  </si>
  <si>
    <t>-878181604</t>
  </si>
  <si>
    <t>"K-13"5</t>
  </si>
  <si>
    <t>353</t>
  </si>
  <si>
    <t>764541346</t>
  </si>
  <si>
    <t>Žlab podokapní z titanzinkového lesklého válcovaného plechu včetně háků a čel kotlík oválný (trychtýřový), rš žlabu/průměr svodu 330/100 mm</t>
  </si>
  <si>
    <t>512702215</t>
  </si>
  <si>
    <t>"K-14"1</t>
  </si>
  <si>
    <t>354</t>
  </si>
  <si>
    <t>998764103</t>
  </si>
  <si>
    <t>Přesun hmot pro konstrukce klempířské stanovený z hmotnosti přesunovaného materiálu vodorovná dopravní vzdálenost do 50 m v objektech výšky přes 12 do 24 m</t>
  </si>
  <si>
    <t>937989838</t>
  </si>
  <si>
    <t>355</t>
  </si>
  <si>
    <t>998764181</t>
  </si>
  <si>
    <t>Přesun hmot pro konstrukce klempířské stanovený z hmotnosti přesunovaného materiálu Příplatek k cenám za přesun prováděný bez použití mechanizace pro jakoukoliv výšku objektu</t>
  </si>
  <si>
    <t>-63773093</t>
  </si>
  <si>
    <t>766</t>
  </si>
  <si>
    <t>Konstrukce truhlářské</t>
  </si>
  <si>
    <t>356</t>
  </si>
  <si>
    <t>766622115</t>
  </si>
  <si>
    <t>Montáž oken plastových včetně montáže rámu na polyuretanovou pěnu plochy přes 1 m2 pevných do zdiva, výšky do 1,5 m</t>
  </si>
  <si>
    <t>-1367223041</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</si>
  <si>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</si>
  <si>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"4.NP-O-13"4*0,7*1</t>
  </si>
  <si>
    <t>"4.NP-O-14"4*0,7*1</t>
  </si>
  <si>
    <t>357</t>
  </si>
  <si>
    <t>61144282R</t>
  </si>
  <si>
    <t>okno plastové pevně zasklené 70x400 cm - viz tabulky výrobků</t>
  </si>
  <si>
    <t>-444168939</t>
  </si>
  <si>
    <t>"4.NP-O-13"1</t>
  </si>
  <si>
    <t>"4.NP-O-14"1</t>
  </si>
  <si>
    <t>358</t>
  </si>
  <si>
    <t>766622131</t>
  </si>
  <si>
    <t>Montáž oken plastových včetně montáže rámu na polyuretanovou pěnu plochy přes 1 m2 otevíravých nebo sklápěcích do zdiva, výšky do 1,5 m</t>
  </si>
  <si>
    <t>-1576518480</t>
  </si>
  <si>
    <t>"4.NP-O-5"1*1,5*1,5</t>
  </si>
  <si>
    <t>"4.NP-O-6"2*0,8*1,5</t>
  </si>
  <si>
    <t>"4.NP-O-7"1*0,5*0,9</t>
  </si>
  <si>
    <t>359</t>
  </si>
  <si>
    <t>611-ozn. O-5</t>
  </si>
  <si>
    <t>okno plastové dvoukřídlé otvíravé a vyklápěcí 150 x 150 cm, izolační trojsklo, ovládání pomocí táhla</t>
  </si>
  <si>
    <t>-1903017158</t>
  </si>
  <si>
    <t>"4.NP-O-5"1</t>
  </si>
  <si>
    <t>360</t>
  </si>
  <si>
    <t>611-ozn. O-6</t>
  </si>
  <si>
    <t>okno plastové dvoukřídlé otvíravé a vyklápěcí 80 x 150 cm, izolační trojsklo, ovládání pomocí táhla</t>
  </si>
  <si>
    <t>63134618</t>
  </si>
  <si>
    <t>"4.NP-O-6"2</t>
  </si>
  <si>
    <t>361</t>
  </si>
  <si>
    <t>611-ozn. O-7</t>
  </si>
  <si>
    <t>okno plastové dvoukřídlé otvíravé a vyklápěcí 50x90 cm, izolační trojsklo, ovládání pomocí táhla</t>
  </si>
  <si>
    <t>-1689707193</t>
  </si>
  <si>
    <t>"4.NP-O-7"1</t>
  </si>
  <si>
    <t>362</t>
  </si>
  <si>
    <t>766622132</t>
  </si>
  <si>
    <t>Montáž oken plastových včetně montáže rámu na polyuretanovou pěnu plochy přes 1 m2 otevíravých nebo sklápěcích do zdiva, výšky přes 1,5 do 2,5 m</t>
  </si>
  <si>
    <t>-225325</t>
  </si>
  <si>
    <t>"1.NP+2.NP-O-1"1,35*2,1*2</t>
  </si>
  <si>
    <t>"3.NP-O-2"1,35*2,4*1</t>
  </si>
  <si>
    <t>"4.NP-O-3"2,1*2,15*6</t>
  </si>
  <si>
    <t>"4.NP-O-4"1,5*2,15*8</t>
  </si>
  <si>
    <t>"4.NP-O-8"1,35*2,10*1</t>
  </si>
  <si>
    <t>"4.NP-O-9"2,32*2,36*1</t>
  </si>
  <si>
    <t>"4.NP-O-10"3,81*2,36*1</t>
  </si>
  <si>
    <t>"1.NP+2.NP-O-11"0,6*2,1*2</t>
  </si>
  <si>
    <t>"3.NP-O-12"0,6*2,4*1</t>
  </si>
  <si>
    <t>363</t>
  </si>
  <si>
    <t>611-ozn. O-1</t>
  </si>
  <si>
    <t>okno plastové čtyřkřídlové, rozměr 1350x2100 mm, izolační trojsko, popis viz tabulky výrobků</t>
  </si>
  <si>
    <t>-1073490542</t>
  </si>
  <si>
    <t>"1.NP+2.NP-O-1"2</t>
  </si>
  <si>
    <t>364</t>
  </si>
  <si>
    <t>611-ozn. O-2</t>
  </si>
  <si>
    <t>okno plastové čtyřkřídlové, rozměr 1350x2400 mm, izolační trojsko, popis viz tabulky výrobků</t>
  </si>
  <si>
    <t>1707635077</t>
  </si>
  <si>
    <t>"3.NP-O-2"1</t>
  </si>
  <si>
    <t>365</t>
  </si>
  <si>
    <t>611-ozn. O-3</t>
  </si>
  <si>
    <t>okno plastové šestikřídlové, rozměr 2100x2150 mm, izolační trojsko,ovládání pomocí táhla, venkovní žaluzie, popis viz tabulky výrobků</t>
  </si>
  <si>
    <t>31417846</t>
  </si>
  <si>
    <t>"4.NP-O-3"6</t>
  </si>
  <si>
    <t>366</t>
  </si>
  <si>
    <t>611-ozn. O-4</t>
  </si>
  <si>
    <t>okno plastové čtyřkřídlové, rozměr 1500x2150 mm, izolační trojsko,ovládání pomocí táhla, venkovní žaluzie, popis viz tabulky výrobků</t>
  </si>
  <si>
    <t>-574098615</t>
  </si>
  <si>
    <t>"4.NP-O-4"8</t>
  </si>
  <si>
    <t>367</t>
  </si>
  <si>
    <t>611-ozn. O-8</t>
  </si>
  <si>
    <t>-1310790381</t>
  </si>
  <si>
    <t>"4.NP-O-8"1</t>
  </si>
  <si>
    <t>368</t>
  </si>
  <si>
    <t>611-ozn. O-9</t>
  </si>
  <si>
    <t>okno plastové čtyřkřídlové, rozměr 2320x2360 mm, izolační trojsko,ovládání pomocí táhla, venkovní žaluzie, popis viz tabulky výrobků</t>
  </si>
  <si>
    <t>595851040</t>
  </si>
  <si>
    <t>"4.NP-O-9"1</t>
  </si>
  <si>
    <t>369</t>
  </si>
  <si>
    <t>611-ozn. O-10</t>
  </si>
  <si>
    <t>okno plastové šestikřídlové, rozměr 3810x2360 mm, izolační trojsko,ovládání pomocí táhla, venkovní žaluzie, popis viz tabulky výrobků</t>
  </si>
  <si>
    <t>626124106</t>
  </si>
  <si>
    <t>"4.NP-O-10"1</t>
  </si>
  <si>
    <t>370</t>
  </si>
  <si>
    <t>611-ozn. O-11</t>
  </si>
  <si>
    <t xml:space="preserve">okno plastové dvoukřídlové, rozměr 600x2100 mm, izolační trojsko,ovládání pomocí táhla,  popis viz tabulky výrobků</t>
  </si>
  <si>
    <t>1790001612</t>
  </si>
  <si>
    <t>"1+2.NP-O-11"2</t>
  </si>
  <si>
    <t>371</t>
  </si>
  <si>
    <t>611-ozn. O-12</t>
  </si>
  <si>
    <t xml:space="preserve">okno plastové dvoukřídlové, rozměr 600x2400 mm, izolační trojsko,ovládání pomocí táhla,  popis viz tabulky výrobků</t>
  </si>
  <si>
    <t>-123327812</t>
  </si>
  <si>
    <t>"3.NP-O-12"1</t>
  </si>
  <si>
    <t>372</t>
  </si>
  <si>
    <t>766660001</t>
  </si>
  <si>
    <t>Montáž dveřních křídel dřevěných nebo plastových otevíravých do ocelové zárubně povrchově upravených jednokřídlových, šířky do 800 mm</t>
  </si>
  <si>
    <t>-1949033158</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</si>
  <si>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</si>
  <si>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"4.NP-D1/P+L"2+2</t>
  </si>
  <si>
    <t>"4.NP-D10/L"1</t>
  </si>
  <si>
    <t>373</t>
  </si>
  <si>
    <t>61160126.1</t>
  </si>
  <si>
    <t>dveře dřevěné vnitřní hladké plné 1křídlové bílé 60x197cm, HPL laminát - popis viz tabukla výrobků</t>
  </si>
  <si>
    <t>53154808</t>
  </si>
  <si>
    <t>374</t>
  </si>
  <si>
    <t>61160156</t>
  </si>
  <si>
    <t>dveře dřevěné vnitřní hladké plné 1křídlové 70x197cm, HPL laminát - popis viz tabulky výrobků</t>
  </si>
  <si>
    <t>2106602033</t>
  </si>
  <si>
    <t>375</t>
  </si>
  <si>
    <t>766660002</t>
  </si>
  <si>
    <t>Montáž dveřních křídel dřevěných nebo plastových otevíravých do ocelové zárubně povrchově upravených jednokřídlových, šířky přes 800 mm</t>
  </si>
  <si>
    <t>1434241541</t>
  </si>
  <si>
    <t>376</t>
  </si>
  <si>
    <t>61160222</t>
  </si>
  <si>
    <t>dveře dřevěné vnitřní hladké plné 1křídlové 90x197, HPL laminát - popis viz tabulky výrobků</t>
  </si>
  <si>
    <t>131283039</t>
  </si>
  <si>
    <t>377</t>
  </si>
  <si>
    <t>61160218.1</t>
  </si>
  <si>
    <t>dveře dřevěné vnitřní hladké plné 1křídlové standardní provedení 90x197cm + pevný nadsvětlík 90x70cm, HPL laminát - popis viz tabulky výrobků</t>
  </si>
  <si>
    <t>-1585263641</t>
  </si>
  <si>
    <t>378</t>
  </si>
  <si>
    <t>766660022</t>
  </si>
  <si>
    <t>Montáž dveřních křídel dřevěných nebo plastových otevíravých do ocelové zárubně protipožárních jednokřídlových, šířky přes 800 mm</t>
  </si>
  <si>
    <t>1036136960</t>
  </si>
  <si>
    <t>379</t>
  </si>
  <si>
    <t>61165603.1</t>
  </si>
  <si>
    <t>dveře vnitřní požárně odolné EI (EW) 30 D3,1křídlové 90x197cm, prosklené, kouřotěsné - popis viz tabulky výrobků</t>
  </si>
  <si>
    <t>-1462207733</t>
  </si>
  <si>
    <t>380</t>
  </si>
  <si>
    <t>-1462528000</t>
  </si>
  <si>
    <t>381</t>
  </si>
  <si>
    <t>61165603</t>
  </si>
  <si>
    <t>dveře vnitřní požárně odolné lakovaná MDF EI (EW) 30 D3,1křídlové 90x197cm</t>
  </si>
  <si>
    <t>1122322802</t>
  </si>
  <si>
    <t>382</t>
  </si>
  <si>
    <t>766660163</t>
  </si>
  <si>
    <t>Montáž dveřních křídel dřevěných nebo plastových otevíravých do dřevěné rámové zárubně protipožárních dvoukřídlových jakékoliv šířky</t>
  </si>
  <si>
    <t>-961777335</t>
  </si>
  <si>
    <t>383</t>
  </si>
  <si>
    <t>61165613</t>
  </si>
  <si>
    <t xml:space="preserve">dveře vnitřní požárně odolné  EI (EW) 30 D3 2křídlové 120x197+70 cm, kouřotěsné,  prosklené s pevným nadsvětlíkem, včetně zárubně - popis viz tabulky výrobků</t>
  </si>
  <si>
    <t>-822491543</t>
  </si>
  <si>
    <t>384</t>
  </si>
  <si>
    <t>766660162</t>
  </si>
  <si>
    <t>Montáž dveřních křídel dřevěných nebo plastových otevíravých do dřevěné rámové zárubně protipožárních jednokřídlových, šířky přes 800 mm</t>
  </si>
  <si>
    <t>-251236427</t>
  </si>
  <si>
    <t>385</t>
  </si>
  <si>
    <t>61165603.2</t>
  </si>
  <si>
    <t>dveře vnitřní požárně odolné EI (EW) 30 D3,1křídlové 90x197+70cm, prosklené, kouřotěsné, s pevným nadsvětlíkem, včetně zárubně - popis viz tabulky výrobků</t>
  </si>
  <si>
    <t>733146348</t>
  </si>
  <si>
    <t>386</t>
  </si>
  <si>
    <t>766660716</t>
  </si>
  <si>
    <t>Montáž dveřních doplňků na zárubeň dřevěnou</t>
  </si>
  <si>
    <t>125363411</t>
  </si>
  <si>
    <t xml:space="preserve">Poznámka k souboru cen:_x000d_
1. V ceně -0722 je započtena montáž zámku, zámkové vložky a osazení štítku s klikou. </t>
  </si>
  <si>
    <t>"4.NP-DP1"4*2+4*2</t>
  </si>
  <si>
    <t>"4.NP-DP2/P"1+1</t>
  </si>
  <si>
    <t>387</t>
  </si>
  <si>
    <t>54917260</t>
  </si>
  <si>
    <t>samozavírač dveří hydraulický K214 č.13 zlatá bronz</t>
  </si>
  <si>
    <t>-73706735</t>
  </si>
  <si>
    <t>388</t>
  </si>
  <si>
    <t>54917261</t>
  </si>
  <si>
    <t>koordinátor zavírání</t>
  </si>
  <si>
    <t>-1284018445</t>
  </si>
  <si>
    <t>389</t>
  </si>
  <si>
    <t>54917262</t>
  </si>
  <si>
    <t>panikový uzávěr na jednokřídlové dveře</t>
  </si>
  <si>
    <t>1006386808</t>
  </si>
  <si>
    <t>"4.NP-DP2"1</t>
  </si>
  <si>
    <t>390</t>
  </si>
  <si>
    <t>54917263</t>
  </si>
  <si>
    <t>panikový uzávěr nadvoukřídlové dveře</t>
  </si>
  <si>
    <t>-1130647213</t>
  </si>
  <si>
    <t>391</t>
  </si>
  <si>
    <t>766660717</t>
  </si>
  <si>
    <t>Montáž dveřních doplňků na zárubeň ocelovou</t>
  </si>
  <si>
    <t>630104970</t>
  </si>
  <si>
    <t>"4.NP-DP3/L"2+2</t>
  </si>
  <si>
    <t>"4.NP-DP4/L"1+1</t>
  </si>
  <si>
    <t>392</t>
  </si>
  <si>
    <t>1030492447</t>
  </si>
  <si>
    <t>393</t>
  </si>
  <si>
    <t>-248734743</t>
  </si>
  <si>
    <t>"4.NP-DP3"2</t>
  </si>
  <si>
    <t>394</t>
  </si>
  <si>
    <t>766691914</t>
  </si>
  <si>
    <t>Ostatní práce vyvěšení nebo zavěšení křídel s případným uložením a opětovným zavěšením po provedení stavebních změn dřevěných dveřních, plochy do 2 m2</t>
  </si>
  <si>
    <t>1512669530</t>
  </si>
  <si>
    <t xml:space="preserve">Poznámka k souboru cen:_x000d_
1. Ceny -1931 a -1932 lze užít jen pro křídlo mající současně obě jmenované funkce. </t>
  </si>
  <si>
    <t>"ozn. V2-4.NP"9</t>
  </si>
  <si>
    <t>"ozn. V3-4.NP"4+4</t>
  </si>
  <si>
    <t>"ozn. V4-4.NP"3</t>
  </si>
  <si>
    <t>395</t>
  </si>
  <si>
    <t>766694111</t>
  </si>
  <si>
    <t>Montáž ostatních truhlářských konstrukcí parapetních desek dřevěných nebo plastových šířky do 300 mm, délky do 1000 mm</t>
  </si>
  <si>
    <t>1621969948</t>
  </si>
  <si>
    <t xml:space="preserve">Poznámka k souboru cen:_x000d_
1. Cenami -8111 a -8112 se oceňuje montáž vrat oboru JKPOV 611. 2. Cenami -97 . . nelze oceňovat venkovní krycí lišty balkónových dveří; tato montáž se oceňuje cenou -1610. </t>
  </si>
  <si>
    <t>"1.NP+2.NP-O-11"2</t>
  </si>
  <si>
    <t>396</t>
  </si>
  <si>
    <t>60794101</t>
  </si>
  <si>
    <t>deska parapetní dřevotřísková vnitřní 0,2 x 1 m</t>
  </si>
  <si>
    <t>519739218</t>
  </si>
  <si>
    <t>"1.NP+2.NP-O-11"0,6*2</t>
  </si>
  <si>
    <t>"3.NP-O-12"0,6*1</t>
  </si>
  <si>
    <t>397</t>
  </si>
  <si>
    <t>60794103</t>
  </si>
  <si>
    <t>deska parapetní dřevotřísková vnitřní 0,3 x 1 m</t>
  </si>
  <si>
    <t>-207785339</t>
  </si>
  <si>
    <t>"4.NP-O-6"2*0,8</t>
  </si>
  <si>
    <t>398</t>
  </si>
  <si>
    <t>766694112</t>
  </si>
  <si>
    <t>Montáž ostatních truhlářských konstrukcí parapetních desek dřevěných nebo plastových šířky do 300 mm, délky přes 1000 do 1600 mm</t>
  </si>
  <si>
    <t>1418598027</t>
  </si>
  <si>
    <t>399</t>
  </si>
  <si>
    <t>-707349294</t>
  </si>
  <si>
    <t>"1.NP+2.NP-O-1"1,35*2</t>
  </si>
  <si>
    <t>"3.NP-O-2"1,35*1</t>
  </si>
  <si>
    <t>"4.NP-O-8"1,35*1</t>
  </si>
  <si>
    <t>400</t>
  </si>
  <si>
    <t>60794100</t>
  </si>
  <si>
    <t>deska parapetní dřevotřísková vnitřní 0,15 x 1 m</t>
  </si>
  <si>
    <t>-1541766786</t>
  </si>
  <si>
    <t>"4.NP-O-4"1,5*4</t>
  </si>
  <si>
    <t>401</t>
  </si>
  <si>
    <t>491446843</t>
  </si>
  <si>
    <t>"4.NP-O-5"1,5*1</t>
  </si>
  <si>
    <t>402</t>
  </si>
  <si>
    <t>766694113</t>
  </si>
  <si>
    <t>Montáž ostatních truhlářských konstrukcí parapetních desek dřevěných nebo plastových šířky do 300 mm, délky přes 1600 do 2600 mm</t>
  </si>
  <si>
    <t>-1934806860</t>
  </si>
  <si>
    <t>403</t>
  </si>
  <si>
    <t>-1607057119</t>
  </si>
  <si>
    <t>"4.NP-O-9"2,32*1</t>
  </si>
  <si>
    <t>404</t>
  </si>
  <si>
    <t>603502767</t>
  </si>
  <si>
    <t>"4.NP-O-3"2,1*6</t>
  </si>
  <si>
    <t>405</t>
  </si>
  <si>
    <t>766694114</t>
  </si>
  <si>
    <t>Montáž ostatních truhlářských konstrukcí parapetních desek dřevěných nebo plastových šířky do 300 mm, délky přes 2600 mm</t>
  </si>
  <si>
    <t>1178671526</t>
  </si>
  <si>
    <t>406</t>
  </si>
  <si>
    <t>-1356409643</t>
  </si>
  <si>
    <t>"4.NP-O-10"3,81*1</t>
  </si>
  <si>
    <t>407</t>
  </si>
  <si>
    <t>766694121</t>
  </si>
  <si>
    <t>Montáž ostatních truhlářských konstrukcí parapetních desek dřevěných nebo plastových šířky přes 300 mm, délky do 1000 mm</t>
  </si>
  <si>
    <t>-1999202396</t>
  </si>
  <si>
    <t>408</t>
  </si>
  <si>
    <t>60794105</t>
  </si>
  <si>
    <t>deska parapetní dřevotřísková vnitřní 0,4 x 1 m</t>
  </si>
  <si>
    <t>788373448</t>
  </si>
  <si>
    <t>"4.NP-O-7"1*0,5</t>
  </si>
  <si>
    <t>409</t>
  </si>
  <si>
    <t>766811001</t>
  </si>
  <si>
    <t xml:space="preserve">Dodávka a montáž pracovního stolu se skříňkami - ozn. T-1 - kompletní vybavení dle popisu uvedeného v tabulkách výrobků </t>
  </si>
  <si>
    <t>1702587553</t>
  </si>
  <si>
    <t xml:space="preserve">Poznámka k souboru cen:_x000d_
1. V cenách 766 81-1111 až -1116 Montáž korpusu spodních skříněk jsou zahrnuty i náklady na montáž soklové lišty. 2. V cenách 766 81-1431 až -1453 Montáž světelné rampy nejsou zahrnuty náklady na montáž osvětlení, tyto se oceňují cenami části A10 katalogu 800-741 Elektroinstalace - silnoproud. 3. V cenách souboru cen 766 81-1 . Montáž kuchyňských linek nejsou zahrnuty náklady na dodání spojovacího materiálu. Není-li tento materiál zahrnut v ceně dodávky kuchyňské linky, oceňuje se samostatně ve specifikaci. 4. Vcenách 766 81-1311 až -1353 montáže dvířek jsou započteny i náklady na montáž závěsů. 5. V ceně 766 81-1461 jsou započteny náklady na montáž obou výsuvů pro pojezd zásuvky. </t>
  </si>
  <si>
    <t>410</t>
  </si>
  <si>
    <t>766811002</t>
  </si>
  <si>
    <t xml:space="preserve">Dodávka a montáž pracovní linky se skříňkami - ozn. T-2 - kompletní vybavení dle popisu uvedeného v tabulkách výrobků </t>
  </si>
  <si>
    <t>-1001548462</t>
  </si>
  <si>
    <t>411</t>
  </si>
  <si>
    <t>766811003</t>
  </si>
  <si>
    <t xml:space="preserve">Dodávka a montáž pracovní linky se skříňkami - ozn. T-3 - kompletní vybavení dle popisu uvedeného v tabulkách výrobků </t>
  </si>
  <si>
    <t>-879185347</t>
  </si>
  <si>
    <t>412</t>
  </si>
  <si>
    <t>766811004</t>
  </si>
  <si>
    <t xml:space="preserve">Dodávka a montáž pracovní linky se skříňkami - ozn. T-4 - kompletní vybavení dle popisu uvedeného v tabulkách výrobků </t>
  </si>
  <si>
    <t>1833233105</t>
  </si>
  <si>
    <t>413</t>
  </si>
  <si>
    <t>766811005</t>
  </si>
  <si>
    <t xml:space="preserve">Dodávka a montáž pracovní linky se skříňkami - ozn. T-5 - kompletní vybavení dle popisu uvedeného v tabulkách výrobků </t>
  </si>
  <si>
    <t>-1971253511</t>
  </si>
  <si>
    <t>414</t>
  </si>
  <si>
    <t>766811006</t>
  </si>
  <si>
    <t xml:space="preserve">Dodávka a montáž pracovního stolu se skříňkami - ozn. T-6 - kompletní vybavení dle popisu uvedeného v tabulkách výrobků </t>
  </si>
  <si>
    <t>1736347180</t>
  </si>
  <si>
    <t>415</t>
  </si>
  <si>
    <t>766811007</t>
  </si>
  <si>
    <t xml:space="preserve">Dodávka a montáž pracovní linky se skříňkami - ozn. T-7 - kompletní vybavení dle popisu uvedeného v tabulkách výrobků </t>
  </si>
  <si>
    <t>-193818499</t>
  </si>
  <si>
    <t>416</t>
  </si>
  <si>
    <t>998766103</t>
  </si>
  <si>
    <t>Přesun hmot pro konstrukce truhlářské stanovený z hmotnosti přesunovaného materiálu vodorovná dopravní vzdálenost do 50 m v objektech výšky přes 12 do 24 m</t>
  </si>
  <si>
    <t>-538989218</t>
  </si>
  <si>
    <t>417</t>
  </si>
  <si>
    <t>998766181</t>
  </si>
  <si>
    <t>Přesun hmot pro konstrukce truhlářské stanovený z hmotnosti přesunovaného materiálu Příplatek k ceně za přesun prováděný bez použití mechanizace pro jakoukoliv výšku objektu</t>
  </si>
  <si>
    <t>2130109722</t>
  </si>
  <si>
    <t>767</t>
  </si>
  <si>
    <t>Konstrukce zámečnické</t>
  </si>
  <si>
    <t>418</t>
  </si>
  <si>
    <t>767415132</t>
  </si>
  <si>
    <t>Montáž vnějšího obkladu skládaného pláště plechem tvarovaným výšky budovy přes 12 do 24 m, uchyceným šroubováním</t>
  </si>
  <si>
    <t>-1821623554</t>
  </si>
  <si>
    <t xml:space="preserve">Poznámka k souboru cen:_x000d_
1. V cenách není započteno oplechování prostupů; tyto práce lze oceňovat cenami katalogu 800-764 Konstrukce klempířské. 2. Množství montáže vnějšího obkladu stěn se určí v m2 z rozměru plochy stěny podle projektu. 3. V cenách -5111 až -5132 nejsou započteny: a) náklady na vyplnění C-kazet tepelnou izolací; tyto se oceňují cenami 713 13-3111 až -3326 z katalogu 800-713 Izolace tepelné. b) náklady na montáž nosného prvku kazetové stěny z tenkostěnného profilu tvaru C skládaného lehkého obvodového pláště; tyto se oceňují cenami 767 41-1212 až -3325 tohoto katalogu. </t>
  </si>
  <si>
    <t>"spojovací lávka"4,97*5,150-1,35*2,1</t>
  </si>
  <si>
    <t>419</t>
  </si>
  <si>
    <t>55324762</t>
  </si>
  <si>
    <t>panel sendvičový stěnový vnější, izolace minerální vlna, skryté kotvení, U= 0,31 W/m2K, modulová/celková šířka 1000/1054 mm, tl. 140 mm</t>
  </si>
  <si>
    <t>-1937506704</t>
  </si>
  <si>
    <t>22,761*1,05 'Přepočtené koeficientem množství</t>
  </si>
  <si>
    <t>420</t>
  </si>
  <si>
    <t>767640111</t>
  </si>
  <si>
    <t>Montáž dveří ocelových vchodových jednokřídlových bez nadsvětlíku</t>
  </si>
  <si>
    <t>847925487</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</si>
  <si>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</si>
  <si>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 xml:space="preserve"> viz technická zpráva, v.č. D1.1.12,  D1.1.21</t>
  </si>
  <si>
    <t>421</t>
  </si>
  <si>
    <t>55341156</t>
  </si>
  <si>
    <t xml:space="preserve">dveře ocelové exteriérové zateplené  jednokřídlé 90 x 197 cm, popis viz tabulky výrobků</t>
  </si>
  <si>
    <t>-1111652221</t>
  </si>
  <si>
    <t>422</t>
  </si>
  <si>
    <t>767640221</t>
  </si>
  <si>
    <t>Montáž dveří ocelových vchodových dvoukřídlové bez nadsvětlíku</t>
  </si>
  <si>
    <t>301446131</t>
  </si>
  <si>
    <t>"1.PP-DV1"1</t>
  </si>
  <si>
    <t>"1.PP-DV2"1</t>
  </si>
  <si>
    <t>423</t>
  </si>
  <si>
    <t>553413111</t>
  </si>
  <si>
    <t>dveře Al vchodové dvoukřídlové 900+700x2200mm, prosklené - popis viz tabulky výrobků</t>
  </si>
  <si>
    <t>243114271</t>
  </si>
  <si>
    <t>424</t>
  </si>
  <si>
    <t>553413112</t>
  </si>
  <si>
    <t>dveře Al vchodové dvoukřídlové 900+700x2050mm, prosklené - popis viz tabulky výrobků</t>
  </si>
  <si>
    <t>1488081951</t>
  </si>
  <si>
    <t>425</t>
  </si>
  <si>
    <t>767812610</t>
  </si>
  <si>
    <t>Dodávka a montáž prosklené markýzy nad vstupem</t>
  </si>
  <si>
    <t>-286072005</t>
  </si>
  <si>
    <t xml:space="preserve">Poznámka k souboru cen:_x000d_
1. Ceny souboru cen 767 81-2 . jsou určeny k montáži markýz s ručním pohonem na jakoukoliv konstrukci. </t>
  </si>
  <si>
    <t xml:space="preserve"> viz technická zpráva, v.č. D1.1.13,  D1.1.21, D1.1.25</t>
  </si>
  <si>
    <t>"Z-1"1</t>
  </si>
  <si>
    <t>426</t>
  </si>
  <si>
    <t>767881140</t>
  </si>
  <si>
    <t xml:space="preserve">Dodávka a montáž záchytného systému proti pádu osob. Systém obsahuje: samostatný kotvicí sloupek s kotvicím okem - 17ks Výchozí revize systému - 1kpl Souprava OOPP proti pádu- 1 ks </t>
  </si>
  <si>
    <t>-1849853360</t>
  </si>
  <si>
    <t>427</t>
  </si>
  <si>
    <t>767995114</t>
  </si>
  <si>
    <t>Montáž ostatních atypických zámečnických konstrukcí hmotnosti přes 20 do 50 kg</t>
  </si>
  <si>
    <t>1227107167</t>
  </si>
  <si>
    <t xml:space="preserve">Poznámka k souboru cen:_x000d_
1. Určení cen se řídí hmotností jednotlivě montovaného dílu konstrukce. </t>
  </si>
  <si>
    <t>"Z-2"4*3,56*6,313+4*0,075*0,2*20*2</t>
  </si>
  <si>
    <t>428</t>
  </si>
  <si>
    <t>14550260</t>
  </si>
  <si>
    <t>profil ocelový čtvercový svařovaný 70x70x3mm</t>
  </si>
  <si>
    <t>-339879562</t>
  </si>
  <si>
    <t>"Z-2"4*3,56*6,313</t>
  </si>
  <si>
    <t>89,897*0,0011 'Přepočtené koeficientem množství</t>
  </si>
  <si>
    <t>429</t>
  </si>
  <si>
    <t>13756585</t>
  </si>
  <si>
    <t>plech ocelový hladký jakost 11321.21 tl 2,5mm tabule</t>
  </si>
  <si>
    <t>2118325452</t>
  </si>
  <si>
    <t>"Z-2"4*0,075*0,2*20*2</t>
  </si>
  <si>
    <t>2,4*0,0011 'Přepočtené koeficientem množství</t>
  </si>
  <si>
    <t>430</t>
  </si>
  <si>
    <t>767995115</t>
  </si>
  <si>
    <t>Montáž ostatních atypických zámečnických konstrukcí hmotnosti přes 50 do 100 kg</t>
  </si>
  <si>
    <t>1287201892</t>
  </si>
  <si>
    <t>"nosná kce spojovací lávky"</t>
  </si>
  <si>
    <t>"2xUPE220"(5,145*3+3,6+1)*26,6*2</t>
  </si>
  <si>
    <t>"2xUPE160"(5,145+3,6)*17*2</t>
  </si>
  <si>
    <t>"MSH 80/80/5"4,18*10,96</t>
  </si>
  <si>
    <t>"I160"5,145*17,9</t>
  </si>
  <si>
    <t>"U65"(4,18*2+1,35*2)*7,09</t>
  </si>
  <si>
    <t>431</t>
  </si>
  <si>
    <t>14550267</t>
  </si>
  <si>
    <t>profil ocelový čtvercový MSH 80x80x5mm</t>
  </si>
  <si>
    <t>-139225383</t>
  </si>
  <si>
    <t>"MSH 80/80/5"4,18*10,96*0,0011</t>
  </si>
  <si>
    <t>432</t>
  </si>
  <si>
    <t>13010934</t>
  </si>
  <si>
    <t>ocel profilová UPE 160 jakost 11 375</t>
  </si>
  <si>
    <t>614623500</t>
  </si>
  <si>
    <t>"2xUPE160"(5,145+3,6)*17*2*0,0011</t>
  </si>
  <si>
    <t>433</t>
  </si>
  <si>
    <t>13010940</t>
  </si>
  <si>
    <t>ocel profilová UPE 220 jakost 11 375</t>
  </si>
  <si>
    <t>-789279446</t>
  </si>
  <si>
    <t>"2xUPE220"(5,145*3+3,6+1)*26,6*2*0,0011</t>
  </si>
  <si>
    <t>434</t>
  </si>
  <si>
    <t>13010812</t>
  </si>
  <si>
    <t>ocel profilová UPN 65 jakost 11 375</t>
  </si>
  <si>
    <t>772487103</t>
  </si>
  <si>
    <t>"U65"(4,18*2+1,35*2)*7,09*0,0011</t>
  </si>
  <si>
    <t>435</t>
  </si>
  <si>
    <t>2121089380</t>
  </si>
  <si>
    <t>"I160"5,145*17,9*0,0011</t>
  </si>
  <si>
    <t>436</t>
  </si>
  <si>
    <t>767995115.1</t>
  </si>
  <si>
    <t>CS ÚRS 2017 02</t>
  </si>
  <si>
    <t>1668331434</t>
  </si>
  <si>
    <t>technická zpráva, v.č. D1.1.7, D1.1.10, detail D2</t>
  </si>
  <si>
    <t>"ozn. Z-9"108,67+5+24,2</t>
  </si>
  <si>
    <t>437</t>
  </si>
  <si>
    <t>Z-9</t>
  </si>
  <si>
    <t>Vyrovnávací schodiště včetně zábradlí</t>
  </si>
  <si>
    <t>-683990969</t>
  </si>
  <si>
    <t>438</t>
  </si>
  <si>
    <t>553470670</t>
  </si>
  <si>
    <t>rošt podlahový svařovaný žárově zinkovaný protiskluz 1200x300 mm</t>
  </si>
  <si>
    <t>-1303968271</t>
  </si>
  <si>
    <t>439</t>
  </si>
  <si>
    <t>553470910</t>
  </si>
  <si>
    <t xml:space="preserve">stupeň schodišťový lisovaný žárově zinkovaný  1200 x 300 mm</t>
  </si>
  <si>
    <t>1825552248</t>
  </si>
  <si>
    <t>440</t>
  </si>
  <si>
    <t>553-01</t>
  </si>
  <si>
    <t>Lanko nerez</t>
  </si>
  <si>
    <t>1472171579</t>
  </si>
  <si>
    <t>441</t>
  </si>
  <si>
    <t>767995900</t>
  </si>
  <si>
    <t>příplatek za montáž pomocí zdvižné plošiny a autojeřábu</t>
  </si>
  <si>
    <t>SH</t>
  </si>
  <si>
    <t>1439123260</t>
  </si>
  <si>
    <t>10*3*2</t>
  </si>
  <si>
    <t>442</t>
  </si>
  <si>
    <t>998767103</t>
  </si>
  <si>
    <t>Přesun hmot pro zámečnické konstrukce stanovený z hmotnosti přesunovaného materiálu vodorovná dopravní vzdálenost do 50 m v objektech výšky přes 12 do 24 m</t>
  </si>
  <si>
    <t>-908095668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</si>
  <si>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</si>
  <si>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443</t>
  </si>
  <si>
    <t>998767181</t>
  </si>
  <si>
    <t>Přesun hmot pro zámečnické konstrukce stanovený z hmotnosti přesunovaného materiálu Příplatek k cenám za přesun prováděný bez použití mechanizace pro jakoukoliv výšku objektu</t>
  </si>
  <si>
    <t>482854430</t>
  </si>
  <si>
    <t>771</t>
  </si>
  <si>
    <t>Podlahy z dlaždic</t>
  </si>
  <si>
    <t>444</t>
  </si>
  <si>
    <t>771441810</t>
  </si>
  <si>
    <t>Demontáž soklíků z obkladaček hutných nebo polohutných kladených do malty rovných</t>
  </si>
  <si>
    <t>695844956</t>
  </si>
  <si>
    <t xml:space="preserve"> viz technická zpráva, v.č. D1.1.5 - ozn. V7, D1.1.20</t>
  </si>
  <si>
    <t>"4.NP"47,57*2+1,51+1,01*2+0,49*4-0,8*15-0,6</t>
  </si>
  <si>
    <t>445</t>
  </si>
  <si>
    <t>771571810</t>
  </si>
  <si>
    <t>Demontáž podlah z dlaždic keramických kladených do malty</t>
  </si>
  <si>
    <t>410433973</t>
  </si>
  <si>
    <t>446</t>
  </si>
  <si>
    <t>771574113</t>
  </si>
  <si>
    <t>Montáž podlah z dlaždic keramických lepených flexibilním lepidlem režných nebo glazovaných hladkých přes 9 do 12 ks/ m2</t>
  </si>
  <si>
    <t>-1555998230</t>
  </si>
  <si>
    <t>"1.NP -4.NP - ozn. P4"7,26+7,26+7,26+13,48+7,38</t>
  </si>
  <si>
    <t>447</t>
  </si>
  <si>
    <t>59761408</t>
  </si>
  <si>
    <t>dlaždice keramické slinuté neglazované mrazuvzdorné barevná přes 9 do 12 ks/m2</t>
  </si>
  <si>
    <t>-1008132500</t>
  </si>
  <si>
    <t>79,89*1,1 'Přepočtené koeficientem množství</t>
  </si>
  <si>
    <t>448</t>
  </si>
  <si>
    <t>771579191</t>
  </si>
  <si>
    <t>Montáž podlah z dlaždic keramických Příplatek k cenám za plochu do 5 m2 jednotlivě</t>
  </si>
  <si>
    <t>338685893</t>
  </si>
  <si>
    <t>449</t>
  </si>
  <si>
    <t>771579196</t>
  </si>
  <si>
    <t>Montáž podlah z dlaždic keramických Příplatek k cenám za dvousložkový spárovací tmel</t>
  </si>
  <si>
    <t>371410098</t>
  </si>
  <si>
    <t>450</t>
  </si>
  <si>
    <t>771591111</t>
  </si>
  <si>
    <t>Podlahy - ostatní práce penetrace podkladu</t>
  </si>
  <si>
    <t>212513372</t>
  </si>
  <si>
    <t xml:space="preserve">Poznámka k souboru cen:_x000d_
1. Množství měrných jednotek u ceny -1185 se stanoví podle počtu řezaných dlaždic, nezávisle na jejich velikosti. 2. Položkou -1185 lze ocenit provádění více řezů na jednom kusu dlažby. </t>
  </si>
  <si>
    <t>39,945*2 'Přepočtené koeficientem množství</t>
  </si>
  <si>
    <t>451</t>
  </si>
  <si>
    <t>771591161</t>
  </si>
  <si>
    <t>Podlahy - ostatní práce montáž profilu dilatační spáry v rovině dlažby</t>
  </si>
  <si>
    <t>-1242832211</t>
  </si>
  <si>
    <t xml:space="preserve"> viz technická zpráva, v.č. D1.1.7,  D1.1.13-D1.1.15, D1.1.21</t>
  </si>
  <si>
    <t>"Z-4"4*2,3</t>
  </si>
  <si>
    <t>"Z-5"1*1,1</t>
  </si>
  <si>
    <t>452</t>
  </si>
  <si>
    <t>590541R</t>
  </si>
  <si>
    <t>profil dvoudílný na pero drážku s hranou dlaždice z hmoty PVC/CPE tl 11mm</t>
  </si>
  <si>
    <t>-2030660874</t>
  </si>
  <si>
    <t>10,3*1,1 'Přepočtené koeficientem množství</t>
  </si>
  <si>
    <t>453</t>
  </si>
  <si>
    <t>771591171</t>
  </si>
  <si>
    <t>Podlahy - ostatní práce montáž ukončujícího profilu pro plynulý přechod (dlažba-koberec apod.)</t>
  </si>
  <si>
    <t>-1412897175</t>
  </si>
  <si>
    <t xml:space="preserve"> viz technická zpráva, v.č. D1.1.7, D1.1.21</t>
  </si>
  <si>
    <t>"Z-7"9*0,9+3*1,1</t>
  </si>
  <si>
    <t>454</t>
  </si>
  <si>
    <t>59054101</t>
  </si>
  <si>
    <t>profil přechodový Al s pohyblivým ramenem 10 x 20mm</t>
  </si>
  <si>
    <t>553066771</t>
  </si>
  <si>
    <t>455</t>
  </si>
  <si>
    <t>998771103</t>
  </si>
  <si>
    <t>Přesun hmot pro podlahy z dlaždic stanovený z hmotnosti přesunovaného materiálu vodorovná dopravní vzdálenost do 50 m v objektech výšky přes 12 do 24 m</t>
  </si>
  <si>
    <t>2134354547</t>
  </si>
  <si>
    <t>456</t>
  </si>
  <si>
    <t>998771181</t>
  </si>
  <si>
    <t>Přesun hmot pro podlahy z dlaždic stanovený z hmotnosti přesunovaného materiálu Příplatek k ceně za přesun prováděný bez použití mechanizace pro jakoukoliv výšku objektu</t>
  </si>
  <si>
    <t>191748082</t>
  </si>
  <si>
    <t>776</t>
  </si>
  <si>
    <t>Podlahy povlakové</t>
  </si>
  <si>
    <t>457</t>
  </si>
  <si>
    <t>776111116</t>
  </si>
  <si>
    <t>Příprava podkladu broušení podlah stávajícího podkladu pro odstranění lepidla (po starých krytinách)</t>
  </si>
  <si>
    <t>-1929642177</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</si>
  <si>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</si>
  <si>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"4.NP - ozn. V6"43,13+29,69+29,48+29,61+29,21+29,58+18,52+18,31+18,45+17,29</t>
  </si>
  <si>
    <t>458</t>
  </si>
  <si>
    <t>776121321</t>
  </si>
  <si>
    <t>Příprava podkladu penetrace neředěná podlah</t>
  </si>
  <si>
    <t>540011381</t>
  </si>
  <si>
    <t>"4.NP - ozn. P1"2,55+10,76+22,7+29,18+28,98+20,02+16,02+11,95+16,29+16,04+18,31+18,45+14,51+12,99</t>
  </si>
  <si>
    <t>"4.NP-ozn.P2"2,99+120,16</t>
  </si>
  <si>
    <t>459</t>
  </si>
  <si>
    <t>776141122</t>
  </si>
  <si>
    <t>Příprava podkladu vyrovnání samonivelační stěrkou podlah min.pevnosti 30 MPa, tloušťky přes 3 do 5 mm</t>
  </si>
  <si>
    <t>1836617846</t>
  </si>
  <si>
    <t>460</t>
  </si>
  <si>
    <t>776201812</t>
  </si>
  <si>
    <t>Demontáž povlakových podlahovin lepených ručně s podložkou</t>
  </si>
  <si>
    <t>1299768034</t>
  </si>
  <si>
    <t>461</t>
  </si>
  <si>
    <t>776251111</t>
  </si>
  <si>
    <t>Montáž podlahovin z přírodního linolea (marmolea) lepením standardním lepidlem z pásů standardních</t>
  </si>
  <si>
    <t>-1827019927</t>
  </si>
  <si>
    <t>462</t>
  </si>
  <si>
    <t>28411069</t>
  </si>
  <si>
    <t>linoleum přírodní ze 100% dřevité moučky, tl. 2,50 mm, zátěž 34/43, R9, Cfl S1</t>
  </si>
  <si>
    <t>-308255279</t>
  </si>
  <si>
    <t>361,9*1,1 'Přepočtené koeficientem množství</t>
  </si>
  <si>
    <t>463</t>
  </si>
  <si>
    <t>776251411</t>
  </si>
  <si>
    <t>Montáž podlahovin z přírodního linolea (marmolea) spoj podlah svařováním za tepla</t>
  </si>
  <si>
    <t>678903754</t>
  </si>
  <si>
    <t>"4.NP - ozn. P1"(2,55+10,76+22,7+29,18+28,98+20,02+16,02+11,95+16,29+16,04+18,31+18,45+14,51+12,99)/2</t>
  </si>
  <si>
    <t>"4.NP-ozn.P2"(2,99+120,16)/2</t>
  </si>
  <si>
    <t>464</t>
  </si>
  <si>
    <t>776410811</t>
  </si>
  <si>
    <t>Demontáž soklíků nebo lišt pryžových nebo plastových</t>
  </si>
  <si>
    <t>-889237734</t>
  </si>
  <si>
    <t>"4.NP - ozn. V6"(7,89+5,2*8+5,62+5,58+5,605+5,61+5,6+3,43+3,49+3,485+3,32)*2-0,8*11</t>
  </si>
  <si>
    <t>465</t>
  </si>
  <si>
    <t>776411111</t>
  </si>
  <si>
    <t>Montáž soklíků lepením obvodových, výšky do 80 mm</t>
  </si>
  <si>
    <t>-1487321601</t>
  </si>
  <si>
    <t>"m.č.4-01"(1+2,38)*2</t>
  </si>
  <si>
    <t>"m.č.4-02"(3,61+2,995)*2</t>
  </si>
  <si>
    <t>"m.č.4-03"(4,13+5,525)*2</t>
  </si>
  <si>
    <t>"m.č.4-04"(5,2+5,62)*2</t>
  </si>
  <si>
    <t>"m.č.4-05"(5,2+5,58)*2</t>
  </si>
  <si>
    <t>"m.č.4-06"(5,2+3,855)*2</t>
  </si>
  <si>
    <t>"m.č.4-07"(5,2+2,26)*2</t>
  </si>
  <si>
    <t>"m.č.4-08"(3,23+4,96)*2</t>
  </si>
  <si>
    <t>"m.č.4-09"(2,5+4,8)*2</t>
  </si>
  <si>
    <t>"m.č.4-10"(3,23+6,00)*2</t>
  </si>
  <si>
    <t>"m.č.4-11"(5,2+3,09)*2</t>
  </si>
  <si>
    <t>"m.č.4-12"(5,2+3,49)*2</t>
  </si>
  <si>
    <t>"m.č.4-13"(5,2+3,485)*2</t>
  </si>
  <si>
    <t>"m.č.4-14"(5,2+3,32)*2</t>
  </si>
  <si>
    <t>"m.č.4-15"(3,965+3,33)*2</t>
  </si>
  <si>
    <t>"m.č.4-16"(45,12+2,51+0,35+0,92+2+0,4*2)*2</t>
  </si>
  <si>
    <t>"m.č.4-17"(2,8+1)*2</t>
  </si>
  <si>
    <t>466</t>
  </si>
  <si>
    <t>-1041968625</t>
  </si>
  <si>
    <t>358,91*0,1 'Přepočtené koeficientem množství</t>
  </si>
  <si>
    <t>467</t>
  </si>
  <si>
    <t>776991121</t>
  </si>
  <si>
    <t>Ostatní práce údržba nových podlahovin po pokládce čištění základní</t>
  </si>
  <si>
    <t>-1191886634</t>
  </si>
  <si>
    <t xml:space="preserve">Poznámka k souboru cen:_x000d_
1. V ceně 776 99-1121 jsou započteny náklady na vysátí podlahy a setření vlhkým mopem. 2. V ceně 776 99-1141 jsou započteny i náklady na dodání pasty. </t>
  </si>
  <si>
    <t>468</t>
  </si>
  <si>
    <t>998776103</t>
  </si>
  <si>
    <t>Přesun hmot pro podlahy povlakové stanovený z hmotnosti přesunovaného materiálu vodorovná dopravní vzdálenost do 50 m v objektech výšky přes 12 do 24 m</t>
  </si>
  <si>
    <t>1073329103</t>
  </si>
  <si>
    <t>469</t>
  </si>
  <si>
    <t>998776181</t>
  </si>
  <si>
    <t>Přesun hmot pro podlahy povlakové stanovený z hmotnosti přesunovaného materiálu Příplatek k cenám za přesun prováděný bez použití mechanizace pro jakoukoliv výšku objektu</t>
  </si>
  <si>
    <t>1114186189</t>
  </si>
  <si>
    <t>777</t>
  </si>
  <si>
    <t>Podlahy lité</t>
  </si>
  <si>
    <t>470</t>
  </si>
  <si>
    <t>777131105</t>
  </si>
  <si>
    <t>Penetrační nátěr podlahy epoxidový, na podklad z čerstvého betonu</t>
  </si>
  <si>
    <t>1374563881</t>
  </si>
  <si>
    <t>"1.PP - ozn. P6"6,21+1,4*(2,7+2,3)*2</t>
  </si>
  <si>
    <t>471</t>
  </si>
  <si>
    <t>777611141</t>
  </si>
  <si>
    <t>Krycí nátěr podlahy chemicky odolný epoxidový</t>
  </si>
  <si>
    <t>-586292854</t>
  </si>
  <si>
    <t xml:space="preserve">Poznámka k souboru cen:_x000d_
1. V ceně -1133 nejsou započteny náklady na napojení na zemnící okruh. 2. V ceně -1135 nejsou započteny náklady na změření odporu. </t>
  </si>
  <si>
    <t>781</t>
  </si>
  <si>
    <t>Dokončovací práce - obklady</t>
  </si>
  <si>
    <t>472</t>
  </si>
  <si>
    <t>781411810</t>
  </si>
  <si>
    <t>Demontáž obkladů z obkladaček pórovinových kladených do malty</t>
  </si>
  <si>
    <t>-341555567</t>
  </si>
  <si>
    <t>473</t>
  </si>
  <si>
    <t>781413111</t>
  </si>
  <si>
    <t>Montáž obkladů vnitřních stěn z obkladaček a dekorů (listel) pórovinových lepených standardním lepidlem z obkladaček pravoúhlých do 22 ks/m2</t>
  </si>
  <si>
    <t>-876217866</t>
  </si>
  <si>
    <t>"4.NP - ozn. O1-m.č.4-06)"2*1</t>
  </si>
  <si>
    <t>"4.NP - ozn. O1-m.č.4-12)"2*1</t>
  </si>
  <si>
    <t>"4.NP - ozn. O1-m.č.4-13)"2*1</t>
  </si>
  <si>
    <t>"4.NP - ozn. O1-m.č.4-14)"2,4*0,6</t>
  </si>
  <si>
    <t>"4.NP - ozn. O1-m.č.4-19)"2*(1,125+1,65+0,85*2)*2-(0,7*1,97*3)</t>
  </si>
  <si>
    <t>"4.NP - ozn. O1-m.č.4-20)"2*(1,425+1,35+0,8+1,725)*2-(0,7*1,97*3+0,8*0,75)</t>
  </si>
  <si>
    <t>"4.NP - ozn. O1-m.č.4-21)"2*(1,825+0,85)*2-(0,7*1,97)</t>
  </si>
  <si>
    <t>"4.NP - ozn. O1-m.č.4-22)"2*(1,425+1,35+0,9*2)*2-(0,7*1,97*3)</t>
  </si>
  <si>
    <t>"4.NP - ozn. O1-m.č.4-23)"2*(1,125+1,65+1,1*2)*2-(0,7*1,97*3)</t>
  </si>
  <si>
    <t>"4.NP - ozn. O1-m.č.4-24)"2*(2,85+1,8)*2-(0,9*1,97)</t>
  </si>
  <si>
    <t>474</t>
  </si>
  <si>
    <t>59761071</t>
  </si>
  <si>
    <t>obkládačky keramické koupelnové (barevné) přes 12 do 16 ks/m2</t>
  </si>
  <si>
    <t>858353864</t>
  </si>
  <si>
    <t>93,74*1,1 'Přepočtené koeficientem množství</t>
  </si>
  <si>
    <t>475</t>
  </si>
  <si>
    <t>781419191</t>
  </si>
  <si>
    <t>Montáž obkladů vnitřních stěn z obkladaček a dekorů (listel) pórovinových Příplatek k cenám obkladaček za plochu do 10 m2 jednotlivě</t>
  </si>
  <si>
    <t>-1875667702</t>
  </si>
  <si>
    <t>476</t>
  </si>
  <si>
    <t>781419195</t>
  </si>
  <si>
    <t>Montáž obkladů vnitřních stěn z obkladaček a dekorů (listel) pórovinových Příplatek k cenám obkladaček za spárování cement bílý</t>
  </si>
  <si>
    <t>1428963163</t>
  </si>
  <si>
    <t>477</t>
  </si>
  <si>
    <t>781419197</t>
  </si>
  <si>
    <t>Montáž obkladů vnitřních stěn z obkladaček a dekorů (listel) pórovinových Příplatek k cenám obkladaček za spárování silikonem</t>
  </si>
  <si>
    <t>1524805613</t>
  </si>
  <si>
    <t>"4.NP - ozn. O1-m.č.4-19)"2*(1,125+1,65+0,85*2)</t>
  </si>
  <si>
    <t>"4.NP - ozn. O1-m.č.4-20)"2*(1,425+1,35+0,8+1,725)</t>
  </si>
  <si>
    <t>"4.NP - ozn. O1-m.č.4-21)"2*(1,825+0,85)</t>
  </si>
  <si>
    <t>"4.NP - ozn. O1-m.č.4-22)"2*(1,425+1,35+0,9*2)</t>
  </si>
  <si>
    <t>"4.NP - ozn. O1-m.č.4-23)"2*(1,125+1,65+1,1*2)</t>
  </si>
  <si>
    <t>"4.NP - ozn. O1-m.č.4-24)"2*(2,85+1,8)</t>
  </si>
  <si>
    <t>478</t>
  </si>
  <si>
    <t>781491020</t>
  </si>
  <si>
    <t>Montáž zrcadel plochy do 1 m2</t>
  </si>
  <si>
    <t>-954771611</t>
  </si>
  <si>
    <t>479</t>
  </si>
  <si>
    <t>63465130</t>
  </si>
  <si>
    <t>zrcadlo sklopné</t>
  </si>
  <si>
    <t>-1267030093</t>
  </si>
  <si>
    <t>480</t>
  </si>
  <si>
    <t>781493111</t>
  </si>
  <si>
    <t>Ostatní prvky plastové profily ukončovací a dilatační lepené standardním lepidlem rohové</t>
  </si>
  <si>
    <t>621254724</t>
  </si>
  <si>
    <t xml:space="preserve">Poznámka k souboru cen:_x000d_
1. Množství měrných jednotek u ceny -5185 se stanoví podle počtu řezaných obkladaček, nezávisle na jejich velikosti. 2. Položkou -5185 lze ocenit provádění více řezů na jednom kusu obkladu. </t>
  </si>
  <si>
    <t>"4.NP - ozn. O-m.č.4-20)"2*1</t>
  </si>
  <si>
    <t>"4.NP - ozn. O-m.č.4-24)"2*1</t>
  </si>
  <si>
    <t>481</t>
  </si>
  <si>
    <t>781493511</t>
  </si>
  <si>
    <t>Ostatní prvky plastové profily ukončovací a dilatační lepené standardním lepidlem ukončovací</t>
  </si>
  <si>
    <t>-1004344079</t>
  </si>
  <si>
    <t>"4.NP - ozn. O-m.č.4-06)"2*2+1</t>
  </si>
  <si>
    <t>"4.NP - ozn. O-m.č.4-12)"2*2+1</t>
  </si>
  <si>
    <t>"4.NP - ozn. O-m.č.4-13)"2*2+1</t>
  </si>
  <si>
    <t>"4.NP - ozn. O-m.č.4-19)"2*(1,125+1,65+0,85*2)</t>
  </si>
  <si>
    <t>"4.NP - ozn. O-m.č.4-20)"2*(1,425+1,35+0,8+1,725)</t>
  </si>
  <si>
    <t>"4.NP - ozn. O-m.č.4-21)"2*(1,825+0,85)</t>
  </si>
  <si>
    <t>"4.NP - ozn. O-m.č.4-22)"2*(1,425+1,35+0,9*2)</t>
  </si>
  <si>
    <t>"4.NP - ozn. O-m.č.4-23)"2*(1,125+1,65+1,1*2)</t>
  </si>
  <si>
    <t>"4.NP - ozn. O-m.č.4-24)"2*(2,85+1,8)</t>
  </si>
  <si>
    <t>482</t>
  </si>
  <si>
    <t>781495111</t>
  </si>
  <si>
    <t>Ostatní prvky ostatní práce penetrace podkladu</t>
  </si>
  <si>
    <t>1203598104</t>
  </si>
  <si>
    <t>"4.NP - ozn. O-m.č.4-06)"2*1</t>
  </si>
  <si>
    <t>"4.NP - ozn. O-m.č.4-12)"2*1</t>
  </si>
  <si>
    <t>"4.NP - ozn. O-m.č.4-13)"2*1</t>
  </si>
  <si>
    <t>"4.NP - ozn. O-m.č.4-14)"2,4*0,6</t>
  </si>
  <si>
    <t>"4.NP - ozn. O-m.č.4-19)"2*(1,125+1,65+0,85*2)*2-(0,7*1,97*3)</t>
  </si>
  <si>
    <t>"4.NP - ozn. O-m.č.4-20)"2*(1,425+1,35+0,8+1,725)*2-(0,7*1,97*3+0,8*0,75)</t>
  </si>
  <si>
    <t>"4.NP - ozn. O-m.č.4-21)"2*(1,825+0,85)*2-(0,7*1,97)</t>
  </si>
  <si>
    <t>"4.NP - ozn. O-m.č.4-22)"2*(1,425+1,35+0,9*2)*2-(0,7*1,97*3)</t>
  </si>
  <si>
    <t>"4.NP - ozn. O-m.č.4-23)"2*(1,125+1,65+1,1*2)*2-(0,7*1,97*3)</t>
  </si>
  <si>
    <t>"4.NP - ozn. O-m.č.4-24)"2*(2,85+1,8)*2-(0,9*1,97)</t>
  </si>
  <si>
    <t>483</t>
  </si>
  <si>
    <t>998781103</t>
  </si>
  <si>
    <t>Přesun hmot pro obklady keramické stanovený z hmotnosti přesunovaného materiálu vodorovná dopravní vzdálenost do 50 m v objektech výšky přes 12 do 24 m</t>
  </si>
  <si>
    <t>-2099005291</t>
  </si>
  <si>
    <t>484</t>
  </si>
  <si>
    <t>998781181</t>
  </si>
  <si>
    <t>Přesun hmot pro obklady keramické stanovený z hmotnosti přesunovaného materiálu Příplatek k cenám za přesun prováděný bez použití mechanizace pro jakoukoliv výšku objektu</t>
  </si>
  <si>
    <t>1967307900</t>
  </si>
  <si>
    <t>783</t>
  </si>
  <si>
    <t>Dokončovací práce - nátěry</t>
  </si>
  <si>
    <t>485</t>
  </si>
  <si>
    <t>783314203</t>
  </si>
  <si>
    <t>Základní antikorozní nátěr zámečnických konstrukcí jednonásobný syntetický samozákladující</t>
  </si>
  <si>
    <t>828693528</t>
  </si>
  <si>
    <t>"Z-2"4*3,56*0,3</t>
  </si>
  <si>
    <t>"Z-2"4*0,075*0,2*2</t>
  </si>
  <si>
    <t>"Z-9"137,87*0,036</t>
  </si>
  <si>
    <t>"2xUPE220"(5,145*3+3,6+1)*0,85</t>
  </si>
  <si>
    <t>"2xUPE160"(5,145+3,6)*0,56</t>
  </si>
  <si>
    <t>"MSH 80/80/5"4,18*0,32</t>
  </si>
  <si>
    <t>"I160"5,145*0,575</t>
  </si>
  <si>
    <t>"U65"(4,18*2+1,35*2)*0,22</t>
  </si>
  <si>
    <t>"stropní nosníky"</t>
  </si>
  <si>
    <t>"strop 1.PP"(2,7+8+6,15)*0,575</t>
  </si>
  <si>
    <t>"strop 1.NP"(2,7*3)*0,575</t>
  </si>
  <si>
    <t>"strop 2.NP"(2,7*3)*0,575</t>
  </si>
  <si>
    <t>"strop 3.NP"(2,7*3)*0,575</t>
  </si>
  <si>
    <t>"strop 4.NP"(2,7*6)*0,575+2,7*0,918</t>
  </si>
  <si>
    <t>486</t>
  </si>
  <si>
    <t>783315101</t>
  </si>
  <si>
    <t>Mezinátěr zámečnických konstrukcí jednonásobný syntetický standardní</t>
  </si>
  <si>
    <t>149462695</t>
  </si>
  <si>
    <t xml:space="preserve">zárubně- viz technická zpráva, v.č. D1.1.7,  D1.1.21</t>
  </si>
  <si>
    <t>"4.NP-D1/P+L"(2+2)*1,25</t>
  </si>
  <si>
    <t>"4.NP-D2/P+L"(3+1)*1,25</t>
  </si>
  <si>
    <t>"4.NP-D4/P"1*1,25</t>
  </si>
  <si>
    <t>"4.NP-D5/P+L"(1+1)*1,25</t>
  </si>
  <si>
    <t>"4.NP-D7/P"2*2</t>
  </si>
  <si>
    <t>"4.NP-D9/L"1*2</t>
  </si>
  <si>
    <t>"4.NP-D10/L"1*1,25</t>
  </si>
  <si>
    <t>"4.NP-D3/L"1*1,25</t>
  </si>
  <si>
    <t>"4.NP-D6/L"1*1,25</t>
  </si>
  <si>
    <t>"4.NP-D8/P+L"(6+2)*2</t>
  </si>
  <si>
    <t>"1.PP - dveře vchodové - DV3/L "2*1,15*2,25</t>
  </si>
  <si>
    <t>487</t>
  </si>
  <si>
    <t>783317101</t>
  </si>
  <si>
    <t>Krycí nátěr (email) zámečnických konstrukcí jednonásobný syntetický standardní</t>
  </si>
  <si>
    <t>-1453025676</t>
  </si>
  <si>
    <t>488</t>
  </si>
  <si>
    <t>783801201</t>
  </si>
  <si>
    <t>Příprava podkladu omítek před provedením nátěru obroušení</t>
  </si>
  <si>
    <t>-1252496643</t>
  </si>
  <si>
    <t>"4.NP - ozn. N1-m.č.4-02 (T-1)"2*(3,61+0,6*2)</t>
  </si>
  <si>
    <t>"4.NP - ozn. N1-m.č.4-03"2*1</t>
  </si>
  <si>
    <t>"4.NP - ozn. N1-m.č.4-04 (T-2)"2*3,3</t>
  </si>
  <si>
    <t>"4.NP - ozn. N1-m.č.4-05 (T-3)"2*3,3</t>
  </si>
  <si>
    <t>"4.NP - ozn. N1-m.č.4-08 (T-4)"2*(1,45+0,8)</t>
  </si>
  <si>
    <t>"4.NP - ozn. N1-m.č.4-09 (T-6)"2*4,3</t>
  </si>
  <si>
    <t>"4.NP - ozn. N1-m.č.4-10 (T-5)"2*(1,45+0,8)</t>
  </si>
  <si>
    <t>"4.NP - ozn. N1-m.č.4-11 (T-5)"2*(1,6+0,8)</t>
  </si>
  <si>
    <t>489</t>
  </si>
  <si>
    <t>783823131</t>
  </si>
  <si>
    <t>Penetrační nátěr omítek hladkých omítek hladkých, zrnitých tenkovrstvých nebo štukových stupně členitosti 1 a 2 akrylátový</t>
  </si>
  <si>
    <t>118139672</t>
  </si>
  <si>
    <t>490</t>
  </si>
  <si>
    <t>783826311</t>
  </si>
  <si>
    <t>Nátěr omítek se schopností překlenutí trhlin mikroarmovací akrylátový</t>
  </si>
  <si>
    <t>189095679</t>
  </si>
  <si>
    <t>491</t>
  </si>
  <si>
    <t>783827421</t>
  </si>
  <si>
    <t>Krycí (ochranný ) nátěr omítek dvojnásobný hladkých omítek hladkých, zrnitých tenkovrstvých nebo štukových stupně členitosti 1 a 2 akrylátový</t>
  </si>
  <si>
    <t>-1453045196</t>
  </si>
  <si>
    <t>492</t>
  </si>
  <si>
    <t>783897611</t>
  </si>
  <si>
    <t>Krycí (ochranný ) nátěr omítek Příplatek k cenám za provádění barevného nátěru v odstínu středně sytém dvojnásobného</t>
  </si>
  <si>
    <t>1585506906</t>
  </si>
  <si>
    <t>784</t>
  </si>
  <si>
    <t>Dokončovací práce - malby a tapety</t>
  </si>
  <si>
    <t>493</t>
  </si>
  <si>
    <t>784121001</t>
  </si>
  <si>
    <t>Oškrabání malby v místnostech výšky do 3,80 m</t>
  </si>
  <si>
    <t>-1735758394</t>
  </si>
  <si>
    <t xml:space="preserve">Poznámka k souboru cen:_x000d_
1. Cenami souboru cen se oceňuje jakýkoli počet současně škrabaných vrstev barvy. </t>
  </si>
  <si>
    <t>" 4.NP m.č.4-03"(4,13*2+5,525)*3,3</t>
  </si>
  <si>
    <t>" 4.NP m.č.4-04"(5,2+5,62)*2*3,3</t>
  </si>
  <si>
    <t>" 4.NP m.č.4-05"(5,2+5,58)*2*3,3</t>
  </si>
  <si>
    <t>" 4.NP m.č.4-06"(5,2+3,855*2)*3,3</t>
  </si>
  <si>
    <t>" 4.NP m.č.4-07"(2,26*2)*3,3</t>
  </si>
  <si>
    <t>" 4.NP m.č.4-08"(4,96+3,25)*3,3</t>
  </si>
  <si>
    <t>" 4.NP m.č.4-10"(6+3,25)*3,3</t>
  </si>
  <si>
    <t>" 4.NP m.č.4-11"(5,2+3,09)*3,3</t>
  </si>
  <si>
    <t>" 4.NP m.č.4-12"(5,2+3,49)*2*3,3</t>
  </si>
  <si>
    <t>" 4.NP m.č.4-13"(5,2+3,48)*2*3,3</t>
  </si>
  <si>
    <t>" 4.NP m.č.4-14"(5,2+2,69+3,2+1,22+0,22)*3,3</t>
  </si>
  <si>
    <t>" 4.NP m.č.4-15"(3,965+3,33*2)*3,3</t>
  </si>
  <si>
    <t>" 4.NP m.č.4-17"(18,45+0,605+1,03+0,35*4+4,57+0,5*2+0,1+14+2,51+13,98+0,5*2+0,1+6,365+0,9*2+2,24+2,2+8,45+0,4)*3,3</t>
  </si>
  <si>
    <t>494</t>
  </si>
  <si>
    <t>784181121</t>
  </si>
  <si>
    <t>Penetrace podkladu jednonásobná hloubková v místnostech výšky do 3,80 m</t>
  </si>
  <si>
    <t>-1960435882</t>
  </si>
  <si>
    <t>495</t>
  </si>
  <si>
    <t>784211101</t>
  </si>
  <si>
    <t>Malby z malířských směsí otěruvzdorných za mokra dvojnásobné, bílé za mokra otěruvzdorné výborně v místnostech výšky do 3,80 m</t>
  </si>
  <si>
    <t>487908216</t>
  </si>
  <si>
    <t>" 4.NP m.č.4-01"(1+2,38)*2*3,15</t>
  </si>
  <si>
    <t>" 4.NP m.č.4-02"(2,995+3,61)*2*3,15</t>
  </si>
  <si>
    <t>" 4.NP m.č.4-03"(4,13+5,525)*2*3,15</t>
  </si>
  <si>
    <t>" 4.NP m.č.4-04"(5,2+5,62)*2*3,15</t>
  </si>
  <si>
    <t>" 4.NP m.č.4-05"(5,2+5,58)*2*3,15</t>
  </si>
  <si>
    <t>" 4.NP m.č.4-06"(5,2+3,855)*2*3,15</t>
  </si>
  <si>
    <t>" 4.NP m.č.4-07"(5,2+2,26)*2*3,15</t>
  </si>
  <si>
    <t>" 4.NP m.č.4-08"(4,96+3,25)*2*3,15</t>
  </si>
  <si>
    <t>" 4.NP m.č.4-09"(4,8+2,5+3,25)*2*3,15</t>
  </si>
  <si>
    <t>" 4.NP m.č.4-10"(6+3,25)*2*3,15</t>
  </si>
  <si>
    <t>" 4.NP m.č.4-11"(5,2+3,09)*2*3,15</t>
  </si>
  <si>
    <t>" 4.NP m.č.4-12"(5,2+3,49)*2*3,15</t>
  </si>
  <si>
    <t>" 4.NP m.č.4-13"(5,2+3,48)*2*3,15</t>
  </si>
  <si>
    <t>" 4.NP m.č.4-14"(5,2+3,2)*2*3,15</t>
  </si>
  <si>
    <t>" 4.NP m.č.4-15"(3,965+3,33)*2*3,15</t>
  </si>
  <si>
    <t>" 4.NP m.č.4-17"(45,15+2,45+0,9*2+2)*2*3,15</t>
  </si>
  <si>
    <t>"4.NP m.č.4-19"2*(1,125+1,65+0,85*2)*1,15+2,35</t>
  </si>
  <si>
    <t>"4.NP m.č.4-20"2*(1,425+1,35+0,8+1,725)*1,15+3,1</t>
  </si>
  <si>
    <t>"4.NP m.č.4-21"2*(1,825+0,85)*1,15+1,55</t>
  </si>
  <si>
    <t>"4.NP m.č.4-22"2*(1,425+1,35+0,9*2)*1,15+2,49</t>
  </si>
  <si>
    <t>"4.NP m.č.4-23"2*(1,125+1,65+1,1*2)*1,15+3,06</t>
  </si>
  <si>
    <t>"4.NP m.č.4-24"2*(2,85+1,8)*1,15+5,06</t>
  </si>
  <si>
    <t>"4.NP m.č.4-25"2*(1,39+0,92)*3,15+1,28</t>
  </si>
  <si>
    <t>"4.NP m.č.4-26"2*(3,085+2,3)*3,15+7,38</t>
  </si>
  <si>
    <t>"4.NP m.č.4-27"2*(4,645+3,3)*3,8+14,34</t>
  </si>
  <si>
    <t>"3.NP m.č. 3-29"2*(3,085+2,3)*3,15+7,38</t>
  </si>
  <si>
    <t>"2.NP m.č. 2-29"2*(3,085+2,3)*3,15+7,38</t>
  </si>
  <si>
    <t>"1.NP m.č. 1-29"2*(3,085+2,3)*3,15+7,38</t>
  </si>
  <si>
    <t>"1.PP m.č. 3-29"2*(7,195+2,6)*3,65+18,36</t>
  </si>
  <si>
    <t>496</t>
  </si>
  <si>
    <t>784211163</t>
  </si>
  <si>
    <t>Malby z malířských směsí otěruvzdorných za mokra Příplatek k cenám dvojnásobných maleb za provádění barevné malby tónované na tónovacích automatech, v odstínu středně sytém</t>
  </si>
  <si>
    <t>-641586075</t>
  </si>
  <si>
    <t>" 4.NP m.č.4-01"(1+2,38)*2*2</t>
  </si>
  <si>
    <t>" 4.NP m.č.4-02"(2,995+3,61)*2*2</t>
  </si>
  <si>
    <t>" 4.NP m.č.4-03"(4,13+5,525)*2*2</t>
  </si>
  <si>
    <t>" 4.NP m.č.4-04"(5,2+5,62)*2*2</t>
  </si>
  <si>
    <t>" 4.NP m.č.4-05"(5,2+5,58)*2*2</t>
  </si>
  <si>
    <t>" 4.NP m.č.4-07"(5,2+2,26)*2*2</t>
  </si>
  <si>
    <t>" 4.NP m.č.4-08"(4,96+3,25)*2*2</t>
  </si>
  <si>
    <t>" 4.NP m.č.4-09"(4,8+2,5+3,25)*2*2</t>
  </si>
  <si>
    <t>" 4.NP m.č.4-10"(6+3,25)*2*2</t>
  </si>
  <si>
    <t>" 4.NP m.č.4-11"(5,2+3,09)*2*2</t>
  </si>
  <si>
    <t>" 4.NP m.č.4-15"(3,965+3,33)*2*2</t>
  </si>
  <si>
    <t>" 4.NP m.č.4-17"(45,15+2,45+0,9*2+2)*2*2</t>
  </si>
  <si>
    <t>"4.NP m.č.4-25"2*(1,39+0,92)*2</t>
  </si>
  <si>
    <t>"4.NP m.č.4-26"2*(3,085+2,3)*2</t>
  </si>
  <si>
    <t>"4.NP m.č.4-27"2*(4,645+3,3)*2</t>
  </si>
  <si>
    <t>"3.NP m.č. 3-29"2*(3,085+2,3)*2</t>
  </si>
  <si>
    <t>"2.NP m.č. 2-29"2*(3,085+2,3)*2</t>
  </si>
  <si>
    <t>"1.NP m.č. 1-29"2*(3,085+2,3)*2</t>
  </si>
  <si>
    <t>"1.PP m.č. 3-29"2*(7,195+2,6)*2</t>
  </si>
  <si>
    <t>Práce a dodávky M</t>
  </si>
  <si>
    <t>33-M</t>
  </si>
  <si>
    <t>Montáže dopr.zaříz.,sklad. zař. a váh</t>
  </si>
  <si>
    <t>500</t>
  </si>
  <si>
    <t>330030000</t>
  </si>
  <si>
    <t>Dodávka a montáž evakuačního výtahu - popis viz TZ</t>
  </si>
  <si>
    <t>1273380550</t>
  </si>
  <si>
    <t>VRN</t>
  </si>
  <si>
    <t>Vedlejší rozpočtové náklady</t>
  </si>
  <si>
    <t>VRN1</t>
  </si>
  <si>
    <t>Průzkumné, geodetické a projektové práce</t>
  </si>
  <si>
    <t>497</t>
  </si>
  <si>
    <t>013254000</t>
  </si>
  <si>
    <t>Dokumentace skutečného provedení stavby</t>
  </si>
  <si>
    <t>…</t>
  </si>
  <si>
    <t>1024</t>
  </si>
  <si>
    <t>778866375</t>
  </si>
  <si>
    <t>VRN3</t>
  </si>
  <si>
    <t>Zařízení staveniště</t>
  </si>
  <si>
    <t>498</t>
  </si>
  <si>
    <t>030001000</t>
  </si>
  <si>
    <t>-1376590737</t>
  </si>
  <si>
    <t>VRN7</t>
  </si>
  <si>
    <t>Provozní vlivy</t>
  </si>
  <si>
    <t>499</t>
  </si>
  <si>
    <t>079002000</t>
  </si>
  <si>
    <t xml:space="preserve">Ostatní provozní vlivy </t>
  </si>
  <si>
    <t>-2021175376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</si>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</sst>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FF0000"/>
      <name val="Trebuchet MS"/>
    </font>
    <font>
      <sz val="8"/>
      <name val="Trebuchet MS"/>
      <family val="0"/>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0" fillId="0" borderId="0" xfId="0" applyAlignment="1">
      <alignment horizontal="center" vertical="center"/>
      <protection locked="0"/>
    </xf>
    <xf numFmtId="0" fontId="12" fillId="2" borderId="0" xfId="0" applyFont="1" applyFill="1" applyAlignment="1" applyProtection="1">
      <alignment horizontal="left" vertical="center"/>
    </xf>
    <xf numFmtId="0" fontId="13"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4" fillId="2" borderId="0" xfId="1" applyFill="1"/>
    <xf numFmtId="0" fontId="0" fillId="2" borderId="0" xfId="0" applyFill="1"/>
    <xf numFmtId="0" fontId="12" fillId="2" borderId="0" xfId="0" applyFont="1" applyFill="1" applyAlignment="1">
      <alignment horizontal="lef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28" fillId="0" borderId="0" xfId="0" applyFont="1" applyAlignment="1" applyProtection="1">
      <alignment horizontal="center" vertical="center"/>
    </xf>
    <xf numFmtId="0" fontId="4" fillId="0" borderId="5" xfId="0" applyFont="1" applyBorder="1" applyAlignment="1">
      <alignment vertical="center"/>
    </xf>
    <xf numFmtId="4" fontId="29" fillId="0" borderId="23" xfId="0" applyNumberFormat="1" applyFont="1" applyBorder="1" applyAlignment="1" applyProtection="1">
      <alignment vertical="center"/>
    </xf>
    <xf numFmtId="4" fontId="29" fillId="0" borderId="24" xfId="0" applyNumberFormat="1" applyFont="1" applyBorder="1" applyAlignment="1" applyProtection="1">
      <alignment vertical="center"/>
    </xf>
    <xf numFmtId="166" fontId="29" fillId="0" borderId="24" xfId="0" applyNumberFormat="1" applyFont="1" applyBorder="1" applyAlignment="1" applyProtection="1">
      <alignment vertical="center"/>
    </xf>
    <xf numFmtId="4" fontId="29" fillId="0" borderId="25" xfId="0" applyNumberFormat="1" applyFont="1" applyBorder="1" applyAlignment="1" applyProtection="1">
      <alignment vertical="center"/>
    </xf>
    <xf numFmtId="0" fontId="4" fillId="0" borderId="0" xfId="0" applyFont="1" applyAlignment="1">
      <alignment horizontal="left" vertical="center"/>
    </xf>
    <xf numFmtId="0" fontId="0" fillId="0" borderId="0" xfId="0" applyProtection="1">
      <protection locked="0"/>
    </xf>
    <xf numFmtId="0" fontId="13" fillId="2" borderId="0" xfId="0" applyFont="1" applyFill="1" applyAlignment="1">
      <alignment vertical="center"/>
    </xf>
    <xf numFmtId="0" fontId="14" fillId="2" borderId="0" xfId="0" applyFont="1" applyFill="1" applyAlignment="1">
      <alignment horizontal="left" vertical="center"/>
    </xf>
    <xf numFmtId="0" fontId="30" fillId="2" borderId="0" xfId="1" applyFont="1" applyFill="1" applyAlignment="1">
      <alignment vertical="center"/>
    </xf>
    <xf numFmtId="0" fontId="13"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1"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2" fillId="0" borderId="16" xfId="0" applyNumberFormat="1" applyFont="1" applyBorder="1" applyAlignment="1" applyProtection="1"/>
    <xf numFmtId="166" fontId="32" fillId="0" borderId="17" xfId="0" applyNumberFormat="1" applyFont="1" applyBorder="1" applyAlignment="1" applyProtection="1"/>
    <xf numFmtId="4" fontId="33"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36" fillId="0" borderId="28" xfId="0" applyFont="1" applyBorder="1" applyAlignment="1" applyProtection="1">
      <alignment horizontal="center" vertical="center"/>
    </xf>
    <xf numFmtId="49" fontId="36" fillId="0" borderId="28" xfId="0" applyNumberFormat="1" applyFont="1" applyBorder="1" applyAlignment="1" applyProtection="1">
      <alignment horizontal="left" vertical="center" wrapText="1"/>
    </xf>
    <xf numFmtId="0" fontId="36" fillId="0" borderId="28" xfId="0" applyFont="1" applyBorder="1" applyAlignment="1" applyProtection="1">
      <alignment horizontal="left" vertical="center" wrapText="1"/>
    </xf>
    <xf numFmtId="0" fontId="36" fillId="0" borderId="28" xfId="0" applyFont="1" applyBorder="1" applyAlignment="1" applyProtection="1">
      <alignment horizontal="center" vertical="center" wrapText="1"/>
    </xf>
    <xf numFmtId="167" fontId="36" fillId="0" borderId="28" xfId="0" applyNumberFormat="1" applyFont="1" applyBorder="1" applyAlignment="1" applyProtection="1">
      <alignment vertical="center"/>
    </xf>
    <xf numFmtId="4" fontId="36" fillId="3" borderId="28" xfId="0" applyNumberFormat="1" applyFont="1" applyFill="1" applyBorder="1" applyAlignment="1" applyProtection="1">
      <alignment vertical="center"/>
      <protection locked="0"/>
    </xf>
    <xf numFmtId="4" fontId="36" fillId="0" borderId="28" xfId="0" applyNumberFormat="1" applyFont="1" applyBorder="1" applyAlignment="1" applyProtection="1">
      <alignment vertical="center"/>
    </xf>
    <xf numFmtId="0" fontId="36" fillId="0" borderId="5" xfId="0" applyFont="1" applyBorder="1" applyAlignment="1">
      <alignment vertical="center"/>
    </xf>
    <xf numFmtId="0" fontId="36" fillId="3" borderId="28"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167" fontId="0" fillId="3" borderId="28" xfId="0" applyNumberFormat="1" applyFont="1" applyFill="1" applyBorder="1" applyAlignment="1" applyProtection="1">
      <alignment vertical="center"/>
      <protection locked="0"/>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Alignment="1">
      <alignment vertical="top"/>
      <protection locked="0"/>
    </xf>
    <xf numFmtId="0" fontId="37" fillId="0" borderId="29" xfId="0" applyFont="1" applyBorder="1" applyAlignment="1">
      <alignment vertical="center" wrapText="1"/>
      <protection locked="0"/>
    </xf>
    <xf numFmtId="0" fontId="37" fillId="0" borderId="30" xfId="0" applyFont="1" applyBorder="1" applyAlignment="1">
      <alignment vertical="center" wrapText="1"/>
      <protection locked="0"/>
    </xf>
    <xf numFmtId="0" fontId="37" fillId="0" borderId="31" xfId="0" applyFont="1" applyBorder="1" applyAlignment="1">
      <alignment vertical="center" wrapText="1"/>
      <protection locked="0"/>
    </xf>
    <xf numFmtId="0" fontId="37" fillId="0" borderId="32" xfId="0" applyFont="1" applyBorder="1" applyAlignment="1">
      <alignment horizontal="center" vertical="center" wrapText="1"/>
      <protection locked="0"/>
    </xf>
    <xf numFmtId="0" fontId="38" fillId="0" borderId="1" xfId="0" applyFont="1" applyBorder="1" applyAlignment="1">
      <alignment horizontal="center" vertical="center" wrapText="1"/>
      <protection locked="0"/>
    </xf>
    <xf numFmtId="0" fontId="37" fillId="0" borderId="33" xfId="0" applyFont="1" applyBorder="1" applyAlignment="1">
      <alignment horizontal="center" vertical="center" wrapText="1"/>
      <protection locked="0"/>
    </xf>
    <xf numFmtId="0" fontId="37" fillId="0" borderId="32" xfId="0" applyFont="1" applyBorder="1" applyAlignment="1">
      <alignment vertical="center" wrapText="1"/>
      <protection locked="0"/>
    </xf>
    <xf numFmtId="0" fontId="39" fillId="0" borderId="34" xfId="0" applyFont="1" applyBorder="1" applyAlignment="1">
      <alignment horizontal="left" wrapText="1"/>
      <protection locked="0"/>
    </xf>
    <xf numFmtId="0" fontId="37" fillId="0" borderId="33" xfId="0" applyFont="1" applyBorder="1" applyAlignment="1">
      <alignment vertical="center" wrapText="1"/>
      <protection locked="0"/>
    </xf>
    <xf numFmtId="0" fontId="39" fillId="0" borderId="1" xfId="0" applyFont="1" applyBorder="1" applyAlignment="1">
      <alignment horizontal="left" vertical="center" wrapText="1"/>
      <protection locked="0"/>
    </xf>
    <xf numFmtId="0" fontId="40" fillId="0" borderId="1" xfId="0" applyFont="1" applyBorder="1" applyAlignment="1">
      <alignment horizontal="left" vertical="center" wrapText="1"/>
      <protection locked="0"/>
    </xf>
    <xf numFmtId="0" fontId="40" fillId="0" borderId="32" xfId="0" applyFont="1" applyBorder="1" applyAlignment="1">
      <alignment vertical="center" wrapText="1"/>
      <protection locked="0"/>
    </xf>
    <xf numFmtId="0" fontId="40" fillId="0" borderId="1" xfId="0" applyFont="1" applyBorder="1" applyAlignment="1">
      <alignment vertical="center" wrapText="1"/>
      <protection locked="0"/>
    </xf>
    <xf numFmtId="0" fontId="40" fillId="0" borderId="1" xfId="0" applyFont="1" applyBorder="1" applyAlignment="1">
      <alignment vertical="center"/>
      <protection locked="0"/>
    </xf>
    <xf numFmtId="0" fontId="40" fillId="0" borderId="1" xfId="0" applyFont="1" applyBorder="1" applyAlignment="1">
      <alignment horizontal="left" vertical="center"/>
      <protection locked="0"/>
    </xf>
    <xf numFmtId="49" fontId="40" fillId="0" borderId="1" xfId="0" applyNumberFormat="1" applyFont="1" applyBorder="1" applyAlignment="1">
      <alignment horizontal="left" vertical="center" wrapText="1"/>
      <protection locked="0"/>
    </xf>
    <xf numFmtId="49" fontId="40" fillId="0" borderId="1" xfId="0" applyNumberFormat="1" applyFont="1" applyBorder="1" applyAlignment="1">
      <alignment vertical="center" wrapText="1"/>
      <protection locked="0"/>
    </xf>
    <xf numFmtId="0" fontId="37" fillId="0" borderId="35" xfId="0" applyFont="1" applyBorder="1" applyAlignment="1">
      <alignment vertical="center" wrapText="1"/>
      <protection locked="0"/>
    </xf>
    <xf numFmtId="0" fontId="41" fillId="0" borderId="34" xfId="0" applyFont="1" applyBorder="1" applyAlignment="1">
      <alignment vertical="center" wrapText="1"/>
      <protection locked="0"/>
    </xf>
    <xf numFmtId="0" fontId="37" fillId="0" borderId="36" xfId="0" applyFont="1" applyBorder="1" applyAlignment="1">
      <alignment vertical="center" wrapText="1"/>
      <protection locked="0"/>
    </xf>
    <xf numFmtId="0" fontId="37" fillId="0" borderId="1" xfId="0" applyFont="1" applyBorder="1" applyAlignment="1">
      <alignment vertical="top"/>
      <protection locked="0"/>
    </xf>
    <xf numFmtId="0" fontId="37" fillId="0" borderId="0" xfId="0" applyFont="1" applyAlignment="1">
      <alignment vertical="top"/>
      <protection locked="0"/>
    </xf>
    <xf numFmtId="0" fontId="37" fillId="0" borderId="29" xfId="0" applyFont="1" applyBorder="1" applyAlignment="1">
      <alignment horizontal="left" vertical="center"/>
      <protection locked="0"/>
    </xf>
    <xf numFmtId="0" fontId="37" fillId="0" borderId="30" xfId="0" applyFont="1" applyBorder="1" applyAlignment="1">
      <alignment horizontal="left" vertical="center"/>
      <protection locked="0"/>
    </xf>
    <xf numFmtId="0" fontId="37" fillId="0" borderId="31" xfId="0" applyFont="1" applyBorder="1" applyAlignment="1">
      <alignment horizontal="left" vertical="center"/>
      <protection locked="0"/>
    </xf>
    <xf numFmtId="0" fontId="37" fillId="0" borderId="32" xfId="0" applyFont="1" applyBorder="1" applyAlignment="1">
      <alignment horizontal="left" vertical="center"/>
      <protection locked="0"/>
    </xf>
    <xf numFmtId="0" fontId="38" fillId="0" borderId="1" xfId="0" applyFont="1" applyBorder="1" applyAlignment="1">
      <alignment horizontal="center" vertical="center"/>
      <protection locked="0"/>
    </xf>
    <xf numFmtId="0" fontId="37" fillId="0" borderId="33" xfId="0" applyFont="1" applyBorder="1" applyAlignment="1">
      <alignment horizontal="left" vertical="center"/>
      <protection locked="0"/>
    </xf>
    <xf numFmtId="0" fontId="39" fillId="0" borderId="1" xfId="0" applyFont="1" applyBorder="1" applyAlignment="1">
      <alignment horizontal="left" vertical="center"/>
      <protection locked="0"/>
    </xf>
    <xf numFmtId="0" fontId="42" fillId="0" borderId="0" xfId="0" applyFont="1" applyAlignment="1">
      <alignment horizontal="left" vertical="center"/>
      <protection locked="0"/>
    </xf>
    <xf numFmtId="0" fontId="39" fillId="0" borderId="34" xfId="0" applyFont="1" applyBorder="1" applyAlignment="1">
      <alignment horizontal="left" vertical="center"/>
      <protection locked="0"/>
    </xf>
    <xf numFmtId="0" fontId="39" fillId="0" borderId="34" xfId="0" applyFont="1" applyBorder="1" applyAlignment="1">
      <alignment horizontal="center" vertical="center"/>
      <protection locked="0"/>
    </xf>
    <xf numFmtId="0" fontId="42" fillId="0" borderId="34" xfId="0" applyFont="1" applyBorder="1" applyAlignment="1">
      <alignment horizontal="left" vertical="center"/>
      <protection locked="0"/>
    </xf>
    <xf numFmtId="0" fontId="43" fillId="0" borderId="1" xfId="0" applyFont="1" applyBorder="1" applyAlignment="1">
      <alignment horizontal="left" vertical="center"/>
      <protection locked="0"/>
    </xf>
    <xf numFmtId="0" fontId="40" fillId="0" borderId="0" xfId="0" applyFont="1" applyAlignment="1">
      <alignment horizontal="left" vertical="center"/>
      <protection locked="0"/>
    </xf>
    <xf numFmtId="0" fontId="40" fillId="0" borderId="1" xfId="0" applyFont="1" applyBorder="1" applyAlignment="1">
      <alignment horizontal="center" vertical="center"/>
      <protection locked="0"/>
    </xf>
    <xf numFmtId="0" fontId="40" fillId="0" borderId="32" xfId="0" applyFont="1" applyBorder="1" applyAlignment="1">
      <alignment horizontal="left" vertical="center"/>
      <protection locked="0"/>
    </xf>
    <xf numFmtId="0" fontId="40" fillId="0" borderId="1" xfId="0" applyFont="1" applyFill="1" applyBorder="1" applyAlignment="1">
      <alignment horizontal="left" vertical="center"/>
      <protection locked="0"/>
    </xf>
    <xf numFmtId="0" fontId="40" fillId="0" borderId="1" xfId="0" applyFont="1" applyFill="1" applyBorder="1" applyAlignment="1">
      <alignment horizontal="center" vertical="center"/>
      <protection locked="0"/>
    </xf>
    <xf numFmtId="0" fontId="37" fillId="0" borderId="35" xfId="0" applyFont="1" applyBorder="1" applyAlignment="1">
      <alignment horizontal="left" vertical="center"/>
      <protection locked="0"/>
    </xf>
    <xf numFmtId="0" fontId="41" fillId="0" borderId="34" xfId="0" applyFont="1" applyBorder="1" applyAlignment="1">
      <alignment horizontal="left" vertical="center"/>
      <protection locked="0"/>
    </xf>
    <xf numFmtId="0" fontId="37" fillId="0" borderId="36" xfId="0" applyFont="1" applyBorder="1" applyAlignment="1">
      <alignment horizontal="left" vertical="center"/>
      <protection locked="0"/>
    </xf>
    <xf numFmtId="0" fontId="37" fillId="0" borderId="1" xfId="0" applyFont="1" applyBorder="1" applyAlignment="1">
      <alignment horizontal="left" vertical="center"/>
      <protection locked="0"/>
    </xf>
    <xf numFmtId="0" fontId="41" fillId="0" borderId="1" xfId="0" applyFont="1" applyBorder="1" applyAlignment="1">
      <alignment horizontal="left" vertical="center"/>
      <protection locked="0"/>
    </xf>
    <xf numFmtId="0" fontId="42" fillId="0" borderId="1" xfId="0" applyFont="1" applyBorder="1" applyAlignment="1">
      <alignment horizontal="left" vertical="center"/>
      <protection locked="0"/>
    </xf>
    <xf numFmtId="0" fontId="40" fillId="0" borderId="34" xfId="0" applyFont="1" applyBorder="1" applyAlignment="1">
      <alignment horizontal="left" vertical="center"/>
      <protection locked="0"/>
    </xf>
    <xf numFmtId="0" fontId="37" fillId="0" borderId="1" xfId="0" applyFont="1" applyBorder="1" applyAlignment="1">
      <alignment horizontal="left" vertical="center" wrapText="1"/>
      <protection locked="0"/>
    </xf>
    <xf numFmtId="0" fontId="40" fillId="0" borderId="1" xfId="0" applyFont="1" applyBorder="1" applyAlignment="1">
      <alignment horizontal="center" vertical="center" wrapText="1"/>
      <protection locked="0"/>
    </xf>
    <xf numFmtId="0" fontId="37" fillId="0" borderId="29" xfId="0" applyFont="1" applyBorder="1" applyAlignment="1">
      <alignment horizontal="left" vertical="center" wrapText="1"/>
      <protection locked="0"/>
    </xf>
    <xf numFmtId="0" fontId="37" fillId="0" borderId="30"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42" fillId="0" borderId="32" xfId="0" applyFont="1" applyBorder="1" applyAlignment="1">
      <alignment horizontal="left" vertical="center" wrapText="1"/>
      <protection locked="0"/>
    </xf>
    <xf numFmtId="0" fontId="42" fillId="0" borderId="33"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0" fillId="0" borderId="33" xfId="0" applyFont="1" applyBorder="1" applyAlignment="1">
      <alignment horizontal="left" vertical="center"/>
      <protection locked="0"/>
    </xf>
    <xf numFmtId="0" fontId="40" fillId="0" borderId="35" xfId="0" applyFont="1" applyBorder="1" applyAlignment="1">
      <alignment horizontal="left" vertical="center" wrapText="1"/>
      <protection locked="0"/>
    </xf>
    <xf numFmtId="0" fontId="40" fillId="0" borderId="34" xfId="0" applyFont="1" applyBorder="1" applyAlignment="1">
      <alignment horizontal="left" vertical="center" wrapText="1"/>
      <protection locked="0"/>
    </xf>
    <xf numFmtId="0" fontId="40" fillId="0" borderId="36" xfId="0" applyFont="1" applyBorder="1" applyAlignment="1">
      <alignment horizontal="left" vertical="center" wrapText="1"/>
      <protection locked="0"/>
    </xf>
    <xf numFmtId="0" fontId="40" fillId="0" borderId="1" xfId="0" applyFont="1" applyBorder="1" applyAlignment="1">
      <alignment horizontal="left" vertical="top"/>
      <protection locked="0"/>
    </xf>
    <xf numFmtId="0" fontId="40" fillId="0" borderId="1" xfId="0" applyFont="1" applyBorder="1" applyAlignment="1">
      <alignment horizontal="center" vertical="top"/>
      <protection locked="0"/>
    </xf>
    <xf numFmtId="0" fontId="40" fillId="0" borderId="35" xfId="0" applyFont="1" applyBorder="1" applyAlignment="1">
      <alignment horizontal="left" vertical="center"/>
      <protection locked="0"/>
    </xf>
    <xf numFmtId="0" fontId="40" fillId="0" borderId="36" xfId="0" applyFont="1" applyBorder="1" applyAlignment="1">
      <alignment horizontal="left" vertical="center"/>
      <protection locked="0"/>
    </xf>
    <xf numFmtId="0" fontId="42" fillId="0" borderId="0" xfId="0" applyFont="1" applyAlignment="1">
      <alignment vertical="center"/>
      <protection locked="0"/>
    </xf>
    <xf numFmtId="0" fontId="39" fillId="0" borderId="1" xfId="0" applyFont="1" applyBorder="1" applyAlignment="1">
      <alignment vertical="center"/>
      <protection locked="0"/>
    </xf>
    <xf numFmtId="0" fontId="42" fillId="0" borderId="34" xfId="0" applyFont="1" applyBorder="1" applyAlignment="1">
      <alignment vertical="center"/>
      <protection locked="0"/>
    </xf>
    <xf numFmtId="0" fontId="39" fillId="0" borderId="34" xfId="0" applyFont="1" applyBorder="1" applyAlignment="1">
      <alignment vertical="center"/>
      <protection locked="0"/>
    </xf>
    <xf numFmtId="0" fontId="0" fillId="0" borderId="1" xfId="0" applyBorder="1" applyAlignment="1">
      <alignment vertical="top"/>
      <protection locked="0"/>
    </xf>
    <xf numFmtId="49" fontId="40"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39" fillId="0" borderId="34" xfId="0" applyFont="1" applyBorder="1" applyAlignment="1">
      <alignment horizontal="left"/>
      <protection locked="0"/>
    </xf>
    <xf numFmtId="0" fontId="42" fillId="0" borderId="34" xfId="0" applyFont="1" applyBorder="1" applyAlignment="1">
      <protection locked="0"/>
    </xf>
    <xf numFmtId="0" fontId="37" fillId="0" borderId="32" xfId="0" applyFont="1" applyBorder="1" applyAlignment="1">
      <alignment vertical="top"/>
      <protection locked="0"/>
    </xf>
    <xf numFmtId="0" fontId="37" fillId="0" borderId="33" xfId="0" applyFont="1" applyBorder="1" applyAlignment="1">
      <alignment vertical="top"/>
      <protection locked="0"/>
    </xf>
    <xf numFmtId="0" fontId="37" fillId="0" borderId="1" xfId="0" applyFont="1" applyBorder="1" applyAlignment="1">
      <alignment horizontal="center" vertical="center"/>
      <protection locked="0"/>
    </xf>
    <xf numFmtId="0" fontId="37" fillId="0" borderId="1" xfId="0" applyFont="1" applyBorder="1" applyAlignment="1">
      <alignment horizontal="left" vertical="top"/>
      <protection locked="0"/>
    </xf>
    <xf numFmtId="0" fontId="37" fillId="0" borderId="35" xfId="0" applyFont="1" applyBorder="1" applyAlignment="1">
      <alignment vertical="top"/>
      <protection locked="0"/>
    </xf>
    <xf numFmtId="0" fontId="37" fillId="0" borderId="34" xfId="0" applyFont="1" applyBorder="1" applyAlignment="1">
      <alignment vertical="top"/>
      <protection locked="0"/>
    </xf>
    <xf numFmtId="0" fontId="37"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5" t="s">
        <v>0</v>
      </c>
      <c r="B1" s="16"/>
      <c r="C1" s="16"/>
      <c r="D1" s="17" t="s">
        <v>1</v>
      </c>
      <c r="E1" s="16"/>
      <c r="F1" s="16"/>
      <c r="G1" s="16"/>
      <c r="H1" s="16"/>
      <c r="I1" s="16"/>
      <c r="J1" s="16"/>
      <c r="K1" s="18" t="s">
        <v>2</v>
      </c>
      <c r="L1" s="18"/>
      <c r="M1" s="18"/>
      <c r="N1" s="18"/>
      <c r="O1" s="18"/>
      <c r="P1" s="18"/>
      <c r="Q1" s="18"/>
      <c r="R1" s="18"/>
      <c r="S1" s="18"/>
      <c r="T1" s="16"/>
      <c r="U1" s="16"/>
      <c r="V1" s="16"/>
      <c r="W1" s="18" t="s">
        <v>3</v>
      </c>
      <c r="X1" s="18"/>
      <c r="Y1" s="18"/>
      <c r="Z1" s="18"/>
      <c r="AA1" s="18"/>
      <c r="AB1" s="18"/>
      <c r="AC1" s="18"/>
      <c r="AD1" s="18"/>
      <c r="AE1" s="18"/>
      <c r="AF1" s="18"/>
      <c r="AG1" s="18"/>
      <c r="AH1" s="18"/>
      <c r="AI1" s="19"/>
      <c r="AJ1" s="20"/>
      <c r="AK1" s="20"/>
      <c r="AL1" s="20"/>
      <c r="AM1" s="20"/>
      <c r="AN1" s="20"/>
      <c r="AO1" s="20"/>
      <c r="AP1" s="20"/>
      <c r="AQ1" s="20"/>
      <c r="AR1" s="20"/>
      <c r="AS1" s="20"/>
      <c r="AT1" s="20"/>
      <c r="AU1" s="20"/>
      <c r="AV1" s="20"/>
      <c r="AW1" s="20"/>
      <c r="AX1" s="20"/>
      <c r="AY1" s="20"/>
      <c r="AZ1" s="20"/>
      <c r="BA1" s="21" t="s">
        <v>4</v>
      </c>
      <c r="BB1" s="21" t="s">
        <v>5</v>
      </c>
      <c r="BC1" s="20"/>
      <c r="BD1" s="20"/>
      <c r="BE1" s="20"/>
      <c r="BF1" s="20"/>
      <c r="BG1" s="20"/>
      <c r="BH1" s="20"/>
      <c r="BI1" s="20"/>
      <c r="BJ1" s="20"/>
      <c r="BK1" s="20"/>
      <c r="BL1" s="20"/>
      <c r="BM1" s="20"/>
      <c r="BN1" s="20"/>
      <c r="BO1" s="20"/>
      <c r="BP1" s="20"/>
      <c r="BQ1" s="20"/>
      <c r="BR1" s="20"/>
      <c r="BT1" s="22" t="s">
        <v>6</v>
      </c>
      <c r="BU1" s="22" t="s">
        <v>6</v>
      </c>
      <c r="BV1" s="22" t="s">
        <v>7</v>
      </c>
    </row>
    <row r="2" ht="36.96" customHeight="1">
      <c r="AR2"/>
      <c r="BS2" s="23" t="s">
        <v>8</v>
      </c>
      <c r="BT2" s="23" t="s">
        <v>9</v>
      </c>
    </row>
    <row r="3" ht="6.96" customHeight="1">
      <c r="B3" s="24"/>
      <c r="C3" s="25"/>
      <c r="D3" s="25"/>
      <c r="E3" s="25"/>
      <c r="F3" s="25"/>
      <c r="G3" s="25"/>
      <c r="H3" s="25"/>
      <c r="I3" s="25"/>
      <c r="J3" s="25"/>
      <c r="K3" s="25"/>
      <c r="L3" s="25"/>
      <c r="M3" s="25"/>
      <c r="N3" s="25"/>
      <c r="O3" s="25"/>
      <c r="P3" s="25"/>
      <c r="Q3" s="25"/>
      <c r="R3" s="25"/>
      <c r="S3" s="25"/>
      <c r="T3" s="25"/>
      <c r="U3" s="25"/>
      <c r="V3" s="25"/>
      <c r="W3" s="25"/>
      <c r="X3" s="25"/>
      <c r="Y3" s="25"/>
      <c r="Z3" s="25"/>
      <c r="AA3" s="25"/>
      <c r="AB3" s="25"/>
      <c r="AC3" s="25"/>
      <c r="AD3" s="25"/>
      <c r="AE3" s="25"/>
      <c r="AF3" s="25"/>
      <c r="AG3" s="25"/>
      <c r="AH3" s="25"/>
      <c r="AI3" s="25"/>
      <c r="AJ3" s="25"/>
      <c r="AK3" s="25"/>
      <c r="AL3" s="25"/>
      <c r="AM3" s="25"/>
      <c r="AN3" s="25"/>
      <c r="AO3" s="25"/>
      <c r="AP3" s="25"/>
      <c r="AQ3" s="26"/>
      <c r="BS3" s="23" t="s">
        <v>8</v>
      </c>
      <c r="BT3" s="23" t="s">
        <v>10</v>
      </c>
    </row>
    <row r="4" ht="36.96" customHeight="1">
      <c r="B4" s="27"/>
      <c r="C4" s="28"/>
      <c r="D4" s="29" t="s">
        <v>11</v>
      </c>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30"/>
      <c r="AS4" s="31" t="s">
        <v>12</v>
      </c>
      <c r="BE4" s="32" t="s">
        <v>13</v>
      </c>
      <c r="BS4" s="23" t="s">
        <v>14</v>
      </c>
    </row>
    <row r="5" ht="14.4" customHeight="1">
      <c r="B5" s="27"/>
      <c r="C5" s="28"/>
      <c r="D5" s="33" t="s">
        <v>15</v>
      </c>
      <c r="E5" s="28"/>
      <c r="F5" s="28"/>
      <c r="G5" s="28"/>
      <c r="H5" s="28"/>
      <c r="I5" s="28"/>
      <c r="J5" s="28"/>
      <c r="K5" s="34" t="s">
        <v>16</v>
      </c>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30"/>
      <c r="BE5" s="35" t="s">
        <v>17</v>
      </c>
      <c r="BS5" s="23" t="s">
        <v>8</v>
      </c>
    </row>
    <row r="6" ht="36.96" customHeight="1">
      <c r="B6" s="27"/>
      <c r="C6" s="28"/>
      <c r="D6" s="36" t="s">
        <v>18</v>
      </c>
      <c r="E6" s="28"/>
      <c r="F6" s="28"/>
      <c r="G6" s="28"/>
      <c r="H6" s="28"/>
      <c r="I6" s="28"/>
      <c r="J6" s="28"/>
      <c r="K6" s="37" t="s">
        <v>19</v>
      </c>
      <c r="L6" s="28"/>
      <c r="M6" s="28"/>
      <c r="N6" s="28"/>
      <c r="O6" s="28"/>
      <c r="P6" s="28"/>
      <c r="Q6" s="28"/>
      <c r="R6" s="28"/>
      <c r="S6" s="28"/>
      <c r="T6" s="28"/>
      <c r="U6" s="28"/>
      <c r="V6" s="28"/>
      <c r="W6" s="28"/>
      <c r="X6" s="28"/>
      <c r="Y6" s="28"/>
      <c r="Z6" s="28"/>
      <c r="AA6" s="28"/>
      <c r="AB6" s="28"/>
      <c r="AC6" s="28"/>
      <c r="AD6" s="28"/>
      <c r="AE6" s="28"/>
      <c r="AF6" s="28"/>
      <c r="AG6" s="28"/>
      <c r="AH6" s="28"/>
      <c r="AI6" s="28"/>
      <c r="AJ6" s="28"/>
      <c r="AK6" s="28"/>
      <c r="AL6" s="28"/>
      <c r="AM6" s="28"/>
      <c r="AN6" s="28"/>
      <c r="AO6" s="28"/>
      <c r="AP6" s="28"/>
      <c r="AQ6" s="30"/>
      <c r="BE6" s="38"/>
      <c r="BS6" s="23" t="s">
        <v>8</v>
      </c>
    </row>
    <row r="7" ht="14.4" customHeight="1">
      <c r="B7" s="27"/>
      <c r="C7" s="28"/>
      <c r="D7" s="39" t="s">
        <v>20</v>
      </c>
      <c r="E7" s="28"/>
      <c r="F7" s="28"/>
      <c r="G7" s="28"/>
      <c r="H7" s="28"/>
      <c r="I7" s="28"/>
      <c r="J7" s="28"/>
      <c r="K7" s="34" t="s">
        <v>21</v>
      </c>
      <c r="L7" s="28"/>
      <c r="M7" s="28"/>
      <c r="N7" s="28"/>
      <c r="O7" s="28"/>
      <c r="P7" s="28"/>
      <c r="Q7" s="28"/>
      <c r="R7" s="28"/>
      <c r="S7" s="28"/>
      <c r="T7" s="28"/>
      <c r="U7" s="28"/>
      <c r="V7" s="28"/>
      <c r="W7" s="28"/>
      <c r="X7" s="28"/>
      <c r="Y7" s="28"/>
      <c r="Z7" s="28"/>
      <c r="AA7" s="28"/>
      <c r="AB7" s="28"/>
      <c r="AC7" s="28"/>
      <c r="AD7" s="28"/>
      <c r="AE7" s="28"/>
      <c r="AF7" s="28"/>
      <c r="AG7" s="28"/>
      <c r="AH7" s="28"/>
      <c r="AI7" s="28"/>
      <c r="AJ7" s="28"/>
      <c r="AK7" s="39" t="s">
        <v>22</v>
      </c>
      <c r="AL7" s="28"/>
      <c r="AM7" s="28"/>
      <c r="AN7" s="34" t="s">
        <v>21</v>
      </c>
      <c r="AO7" s="28"/>
      <c r="AP7" s="28"/>
      <c r="AQ7" s="30"/>
      <c r="BE7" s="38"/>
      <c r="BS7" s="23" t="s">
        <v>8</v>
      </c>
    </row>
    <row r="8" ht="14.4" customHeight="1">
      <c r="B8" s="27"/>
      <c r="C8" s="28"/>
      <c r="D8" s="39" t="s">
        <v>23</v>
      </c>
      <c r="E8" s="28"/>
      <c r="F8" s="28"/>
      <c r="G8" s="28"/>
      <c r="H8" s="28"/>
      <c r="I8" s="28"/>
      <c r="J8" s="28"/>
      <c r="K8" s="34" t="s">
        <v>24</v>
      </c>
      <c r="L8" s="28"/>
      <c r="M8" s="28"/>
      <c r="N8" s="28"/>
      <c r="O8" s="28"/>
      <c r="P8" s="28"/>
      <c r="Q8" s="28"/>
      <c r="R8" s="28"/>
      <c r="S8" s="28"/>
      <c r="T8" s="28"/>
      <c r="U8" s="28"/>
      <c r="V8" s="28"/>
      <c r="W8" s="28"/>
      <c r="X8" s="28"/>
      <c r="Y8" s="28"/>
      <c r="Z8" s="28"/>
      <c r="AA8" s="28"/>
      <c r="AB8" s="28"/>
      <c r="AC8" s="28"/>
      <c r="AD8" s="28"/>
      <c r="AE8" s="28"/>
      <c r="AF8" s="28"/>
      <c r="AG8" s="28"/>
      <c r="AH8" s="28"/>
      <c r="AI8" s="28"/>
      <c r="AJ8" s="28"/>
      <c r="AK8" s="39" t="s">
        <v>25</v>
      </c>
      <c r="AL8" s="28"/>
      <c r="AM8" s="28"/>
      <c r="AN8" s="40" t="s">
        <v>26</v>
      </c>
      <c r="AO8" s="28"/>
      <c r="AP8" s="28"/>
      <c r="AQ8" s="30"/>
      <c r="BE8" s="38"/>
      <c r="BS8" s="23" t="s">
        <v>8</v>
      </c>
    </row>
    <row r="9" ht="14.4" customHeight="1">
      <c r="B9" s="27"/>
      <c r="C9" s="28"/>
      <c r="D9" s="28"/>
      <c r="E9" s="28"/>
      <c r="F9" s="28"/>
      <c r="G9" s="28"/>
      <c r="H9" s="28"/>
      <c r="I9" s="28"/>
      <c r="J9" s="28"/>
      <c r="K9" s="28"/>
      <c r="L9" s="28"/>
      <c r="M9" s="28"/>
      <c r="N9" s="28"/>
      <c r="O9" s="28"/>
      <c r="P9" s="28"/>
      <c r="Q9" s="28"/>
      <c r="R9" s="28"/>
      <c r="S9" s="28"/>
      <c r="T9" s="28"/>
      <c r="U9" s="28"/>
      <c r="V9" s="28"/>
      <c r="W9" s="28"/>
      <c r="X9" s="28"/>
      <c r="Y9" s="28"/>
      <c r="Z9" s="28"/>
      <c r="AA9" s="28"/>
      <c r="AB9" s="28"/>
      <c r="AC9" s="28"/>
      <c r="AD9" s="28"/>
      <c r="AE9" s="28"/>
      <c r="AF9" s="28"/>
      <c r="AG9" s="28"/>
      <c r="AH9" s="28"/>
      <c r="AI9" s="28"/>
      <c r="AJ9" s="28"/>
      <c r="AK9" s="28"/>
      <c r="AL9" s="28"/>
      <c r="AM9" s="28"/>
      <c r="AN9" s="28"/>
      <c r="AO9" s="28"/>
      <c r="AP9" s="28"/>
      <c r="AQ9" s="30"/>
      <c r="BE9" s="38"/>
      <c r="BS9" s="23" t="s">
        <v>8</v>
      </c>
    </row>
    <row r="10" ht="14.4" customHeight="1">
      <c r="B10" s="27"/>
      <c r="C10" s="28"/>
      <c r="D10" s="39" t="s">
        <v>27</v>
      </c>
      <c r="E10" s="28"/>
      <c r="F10" s="28"/>
      <c r="G10" s="28"/>
      <c r="H10" s="28"/>
      <c r="I10" s="28"/>
      <c r="J10" s="28"/>
      <c r="K10" s="28"/>
      <c r="L10" s="28"/>
      <c r="M10" s="28"/>
      <c r="N10" s="28"/>
      <c r="O10" s="28"/>
      <c r="P10" s="28"/>
      <c r="Q10" s="28"/>
      <c r="R10" s="28"/>
      <c r="S10" s="28"/>
      <c r="T10" s="28"/>
      <c r="U10" s="28"/>
      <c r="V10" s="28"/>
      <c r="W10" s="28"/>
      <c r="X10" s="28"/>
      <c r="Y10" s="28"/>
      <c r="Z10" s="28"/>
      <c r="AA10" s="28"/>
      <c r="AB10" s="28"/>
      <c r="AC10" s="28"/>
      <c r="AD10" s="28"/>
      <c r="AE10" s="28"/>
      <c r="AF10" s="28"/>
      <c r="AG10" s="28"/>
      <c r="AH10" s="28"/>
      <c r="AI10" s="28"/>
      <c r="AJ10" s="28"/>
      <c r="AK10" s="39" t="s">
        <v>28</v>
      </c>
      <c r="AL10" s="28"/>
      <c r="AM10" s="28"/>
      <c r="AN10" s="34" t="s">
        <v>21</v>
      </c>
      <c r="AO10" s="28"/>
      <c r="AP10" s="28"/>
      <c r="AQ10" s="30"/>
      <c r="BE10" s="38"/>
      <c r="BS10" s="23" t="s">
        <v>8</v>
      </c>
    </row>
    <row r="11" ht="18.48" customHeight="1">
      <c r="B11" s="27"/>
      <c r="C11" s="28"/>
      <c r="D11" s="28"/>
      <c r="E11" s="34" t="s">
        <v>29</v>
      </c>
      <c r="F11" s="28"/>
      <c r="G11" s="28"/>
      <c r="H11" s="28"/>
      <c r="I11" s="28"/>
      <c r="J11" s="28"/>
      <c r="K11" s="28"/>
      <c r="L11" s="28"/>
      <c r="M11" s="28"/>
      <c r="N11" s="28"/>
      <c r="O11" s="28"/>
      <c r="P11" s="28"/>
      <c r="Q11" s="28"/>
      <c r="R11" s="28"/>
      <c r="S11" s="28"/>
      <c r="T11" s="28"/>
      <c r="U11" s="28"/>
      <c r="V11" s="28"/>
      <c r="W11" s="28"/>
      <c r="X11" s="28"/>
      <c r="Y11" s="28"/>
      <c r="Z11" s="28"/>
      <c r="AA11" s="28"/>
      <c r="AB11" s="28"/>
      <c r="AC11" s="28"/>
      <c r="AD11" s="28"/>
      <c r="AE11" s="28"/>
      <c r="AF11" s="28"/>
      <c r="AG11" s="28"/>
      <c r="AH11" s="28"/>
      <c r="AI11" s="28"/>
      <c r="AJ11" s="28"/>
      <c r="AK11" s="39" t="s">
        <v>30</v>
      </c>
      <c r="AL11" s="28"/>
      <c r="AM11" s="28"/>
      <c r="AN11" s="34" t="s">
        <v>21</v>
      </c>
      <c r="AO11" s="28"/>
      <c r="AP11" s="28"/>
      <c r="AQ11" s="30"/>
      <c r="BE11" s="38"/>
      <c r="BS11" s="23" t="s">
        <v>8</v>
      </c>
    </row>
    <row r="12" ht="6.96" customHeight="1">
      <c r="B12" s="27"/>
      <c r="C12" s="28"/>
      <c r="D12" s="28"/>
      <c r="E12" s="28"/>
      <c r="F12" s="28"/>
      <c r="G12" s="28"/>
      <c r="H12" s="28"/>
      <c r="I12" s="28"/>
      <c r="J12" s="28"/>
      <c r="K12" s="28"/>
      <c r="L12" s="28"/>
      <c r="M12" s="28"/>
      <c r="N12" s="28"/>
      <c r="O12" s="28"/>
      <c r="P12" s="28"/>
      <c r="Q12" s="28"/>
      <c r="R12" s="28"/>
      <c r="S12" s="28"/>
      <c r="T12" s="28"/>
      <c r="U12" s="28"/>
      <c r="V12" s="28"/>
      <c r="W12" s="28"/>
      <c r="X12" s="28"/>
      <c r="Y12" s="28"/>
      <c r="Z12" s="28"/>
      <c r="AA12" s="28"/>
      <c r="AB12" s="28"/>
      <c r="AC12" s="28"/>
      <c r="AD12" s="28"/>
      <c r="AE12" s="28"/>
      <c r="AF12" s="28"/>
      <c r="AG12" s="28"/>
      <c r="AH12" s="28"/>
      <c r="AI12" s="28"/>
      <c r="AJ12" s="28"/>
      <c r="AK12" s="28"/>
      <c r="AL12" s="28"/>
      <c r="AM12" s="28"/>
      <c r="AN12" s="28"/>
      <c r="AO12" s="28"/>
      <c r="AP12" s="28"/>
      <c r="AQ12" s="30"/>
      <c r="BE12" s="38"/>
      <c r="BS12" s="23" t="s">
        <v>8</v>
      </c>
    </row>
    <row r="13" ht="14.4" customHeight="1">
      <c r="B13" s="27"/>
      <c r="C13" s="28"/>
      <c r="D13" s="39" t="s">
        <v>31</v>
      </c>
      <c r="E13" s="28"/>
      <c r="F13" s="28"/>
      <c r="G13" s="28"/>
      <c r="H13" s="28"/>
      <c r="I13" s="28"/>
      <c r="J13" s="28"/>
      <c r="K13" s="28"/>
      <c r="L13" s="28"/>
      <c r="M13" s="28"/>
      <c r="N13" s="28"/>
      <c r="O13" s="28"/>
      <c r="P13" s="28"/>
      <c r="Q13" s="28"/>
      <c r="R13" s="28"/>
      <c r="S13" s="28"/>
      <c r="T13" s="28"/>
      <c r="U13" s="28"/>
      <c r="V13" s="28"/>
      <c r="W13" s="28"/>
      <c r="X13" s="28"/>
      <c r="Y13" s="28"/>
      <c r="Z13" s="28"/>
      <c r="AA13" s="28"/>
      <c r="AB13" s="28"/>
      <c r="AC13" s="28"/>
      <c r="AD13" s="28"/>
      <c r="AE13" s="28"/>
      <c r="AF13" s="28"/>
      <c r="AG13" s="28"/>
      <c r="AH13" s="28"/>
      <c r="AI13" s="28"/>
      <c r="AJ13" s="28"/>
      <c r="AK13" s="39" t="s">
        <v>28</v>
      </c>
      <c r="AL13" s="28"/>
      <c r="AM13" s="28"/>
      <c r="AN13" s="41" t="s">
        <v>32</v>
      </c>
      <c r="AO13" s="28"/>
      <c r="AP13" s="28"/>
      <c r="AQ13" s="30"/>
      <c r="BE13" s="38"/>
      <c r="BS13" s="23" t="s">
        <v>8</v>
      </c>
    </row>
    <row r="14">
      <c r="B14" s="27"/>
      <c r="C14" s="28"/>
      <c r="D14" s="28"/>
      <c r="E14" s="41" t="s">
        <v>32</v>
      </c>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c r="AK14" s="39" t="s">
        <v>30</v>
      </c>
      <c r="AL14" s="28"/>
      <c r="AM14" s="28"/>
      <c r="AN14" s="41" t="s">
        <v>32</v>
      </c>
      <c r="AO14" s="28"/>
      <c r="AP14" s="28"/>
      <c r="AQ14" s="30"/>
      <c r="BE14" s="38"/>
      <c r="BS14" s="23" t="s">
        <v>8</v>
      </c>
    </row>
    <row r="15" ht="6.96" customHeight="1">
      <c r="B15" s="27"/>
      <c r="C15" s="28"/>
      <c r="D15" s="28"/>
      <c r="E15" s="28"/>
      <c r="F15" s="28"/>
      <c r="G15" s="28"/>
      <c r="H15" s="28"/>
      <c r="I15" s="28"/>
      <c r="J15" s="28"/>
      <c r="K15" s="28"/>
      <c r="L15" s="28"/>
      <c r="M15" s="28"/>
      <c r="N15" s="28"/>
      <c r="O15" s="28"/>
      <c r="P15" s="28"/>
      <c r="Q15" s="28"/>
      <c r="R15" s="28"/>
      <c r="S15" s="28"/>
      <c r="T15" s="28"/>
      <c r="U15" s="28"/>
      <c r="V15" s="28"/>
      <c r="W15" s="28"/>
      <c r="X15" s="28"/>
      <c r="Y15" s="28"/>
      <c r="Z15" s="28"/>
      <c r="AA15" s="28"/>
      <c r="AB15" s="28"/>
      <c r="AC15" s="28"/>
      <c r="AD15" s="28"/>
      <c r="AE15" s="28"/>
      <c r="AF15" s="28"/>
      <c r="AG15" s="28"/>
      <c r="AH15" s="28"/>
      <c r="AI15" s="28"/>
      <c r="AJ15" s="28"/>
      <c r="AK15" s="28"/>
      <c r="AL15" s="28"/>
      <c r="AM15" s="28"/>
      <c r="AN15" s="28"/>
      <c r="AO15" s="28"/>
      <c r="AP15" s="28"/>
      <c r="AQ15" s="30"/>
      <c r="BE15" s="38"/>
      <c r="BS15" s="23" t="s">
        <v>6</v>
      </c>
    </row>
    <row r="16" ht="14.4" customHeight="1">
      <c r="B16" s="27"/>
      <c r="C16" s="28"/>
      <c r="D16" s="39" t="s">
        <v>33</v>
      </c>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39" t="s">
        <v>28</v>
      </c>
      <c r="AL16" s="28"/>
      <c r="AM16" s="28"/>
      <c r="AN16" s="34" t="s">
        <v>21</v>
      </c>
      <c r="AO16" s="28"/>
      <c r="AP16" s="28"/>
      <c r="AQ16" s="30"/>
      <c r="BE16" s="38"/>
      <c r="BS16" s="23" t="s">
        <v>6</v>
      </c>
    </row>
    <row r="17" ht="18.48" customHeight="1">
      <c r="B17" s="27"/>
      <c r="C17" s="28"/>
      <c r="D17" s="28"/>
      <c r="E17" s="34" t="s">
        <v>34</v>
      </c>
      <c r="F17" s="28"/>
      <c r="G17" s="28"/>
      <c r="H17" s="28"/>
      <c r="I17" s="28"/>
      <c r="J17" s="28"/>
      <c r="K17" s="28"/>
      <c r="L17" s="28"/>
      <c r="M17" s="28"/>
      <c r="N17" s="28"/>
      <c r="O17" s="28"/>
      <c r="P17" s="28"/>
      <c r="Q17" s="28"/>
      <c r="R17" s="28"/>
      <c r="S17" s="28"/>
      <c r="T17" s="28"/>
      <c r="U17" s="28"/>
      <c r="V17" s="28"/>
      <c r="W17" s="28"/>
      <c r="X17" s="28"/>
      <c r="Y17" s="28"/>
      <c r="Z17" s="28"/>
      <c r="AA17" s="28"/>
      <c r="AB17" s="28"/>
      <c r="AC17" s="28"/>
      <c r="AD17" s="28"/>
      <c r="AE17" s="28"/>
      <c r="AF17" s="28"/>
      <c r="AG17" s="28"/>
      <c r="AH17" s="28"/>
      <c r="AI17" s="28"/>
      <c r="AJ17" s="28"/>
      <c r="AK17" s="39" t="s">
        <v>30</v>
      </c>
      <c r="AL17" s="28"/>
      <c r="AM17" s="28"/>
      <c r="AN17" s="34" t="s">
        <v>21</v>
      </c>
      <c r="AO17" s="28"/>
      <c r="AP17" s="28"/>
      <c r="AQ17" s="30"/>
      <c r="BE17" s="38"/>
      <c r="BS17" s="23" t="s">
        <v>35</v>
      </c>
    </row>
    <row r="18" ht="6.96" customHeight="1">
      <c r="B18" s="27"/>
      <c r="C18" s="28"/>
      <c r="D18" s="28"/>
      <c r="E18" s="28"/>
      <c r="F18" s="28"/>
      <c r="G18" s="28"/>
      <c r="H18" s="28"/>
      <c r="I18" s="28"/>
      <c r="J18" s="28"/>
      <c r="K18" s="28"/>
      <c r="L18" s="28"/>
      <c r="M18" s="28"/>
      <c r="N18" s="28"/>
      <c r="O18" s="28"/>
      <c r="P18" s="28"/>
      <c r="Q18" s="28"/>
      <c r="R18" s="28"/>
      <c r="S18" s="28"/>
      <c r="T18" s="28"/>
      <c r="U18" s="28"/>
      <c r="V18" s="28"/>
      <c r="W18" s="28"/>
      <c r="X18" s="28"/>
      <c r="Y18" s="28"/>
      <c r="Z18" s="28"/>
      <c r="AA18" s="28"/>
      <c r="AB18" s="28"/>
      <c r="AC18" s="28"/>
      <c r="AD18" s="28"/>
      <c r="AE18" s="28"/>
      <c r="AF18" s="28"/>
      <c r="AG18" s="28"/>
      <c r="AH18" s="28"/>
      <c r="AI18" s="28"/>
      <c r="AJ18" s="28"/>
      <c r="AK18" s="28"/>
      <c r="AL18" s="28"/>
      <c r="AM18" s="28"/>
      <c r="AN18" s="28"/>
      <c r="AO18" s="28"/>
      <c r="AP18" s="28"/>
      <c r="AQ18" s="30"/>
      <c r="BE18" s="38"/>
      <c r="BS18" s="23" t="s">
        <v>8</v>
      </c>
    </row>
    <row r="19" ht="14.4" customHeight="1">
      <c r="B19" s="27"/>
      <c r="C19" s="28"/>
      <c r="D19" s="39" t="s">
        <v>36</v>
      </c>
      <c r="E19" s="28"/>
      <c r="F19" s="28"/>
      <c r="G19" s="28"/>
      <c r="H19" s="28"/>
      <c r="I19" s="28"/>
      <c r="J19" s="28"/>
      <c r="K19" s="28"/>
      <c r="L19" s="28"/>
      <c r="M19" s="28"/>
      <c r="N19" s="28"/>
      <c r="O19" s="28"/>
      <c r="P19" s="28"/>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30"/>
      <c r="BE19" s="38"/>
      <c r="BS19" s="23" t="s">
        <v>8</v>
      </c>
    </row>
    <row r="20" ht="57" customHeight="1">
      <c r="B20" s="27"/>
      <c r="C20" s="28"/>
      <c r="D20" s="28"/>
      <c r="E20" s="43" t="s">
        <v>37</v>
      </c>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c r="AG20" s="43"/>
      <c r="AH20" s="43"/>
      <c r="AI20" s="43"/>
      <c r="AJ20" s="43"/>
      <c r="AK20" s="43"/>
      <c r="AL20" s="43"/>
      <c r="AM20" s="43"/>
      <c r="AN20" s="43"/>
      <c r="AO20" s="28"/>
      <c r="AP20" s="28"/>
      <c r="AQ20" s="30"/>
      <c r="BE20" s="38"/>
      <c r="BS20" s="23" t="s">
        <v>6</v>
      </c>
    </row>
    <row r="21" ht="6.96" customHeight="1">
      <c r="B21" s="27"/>
      <c r="C21" s="28"/>
      <c r="D21" s="28"/>
      <c r="E21" s="28"/>
      <c r="F21" s="28"/>
      <c r="G21" s="28"/>
      <c r="H21" s="28"/>
      <c r="I21" s="28"/>
      <c r="J21" s="28"/>
      <c r="K21" s="28"/>
      <c r="L21" s="28"/>
      <c r="M21" s="28"/>
      <c r="N21" s="28"/>
      <c r="O21" s="28"/>
      <c r="P21" s="28"/>
      <c r="Q21" s="28"/>
      <c r="R21" s="28"/>
      <c r="S21" s="28"/>
      <c r="T21" s="28"/>
      <c r="U21" s="28"/>
      <c r="V21" s="28"/>
      <c r="W21" s="28"/>
      <c r="X21" s="28"/>
      <c r="Y21" s="28"/>
      <c r="Z21" s="28"/>
      <c r="AA21" s="28"/>
      <c r="AB21" s="28"/>
      <c r="AC21" s="28"/>
      <c r="AD21" s="28"/>
      <c r="AE21" s="28"/>
      <c r="AF21" s="28"/>
      <c r="AG21" s="28"/>
      <c r="AH21" s="28"/>
      <c r="AI21" s="28"/>
      <c r="AJ21" s="28"/>
      <c r="AK21" s="28"/>
      <c r="AL21" s="28"/>
      <c r="AM21" s="28"/>
      <c r="AN21" s="28"/>
      <c r="AO21" s="28"/>
      <c r="AP21" s="28"/>
      <c r="AQ21" s="30"/>
      <c r="BE21" s="38"/>
    </row>
    <row r="22" ht="6.96" customHeight="1">
      <c r="B22" s="27"/>
      <c r="C22" s="28"/>
      <c r="D22" s="44"/>
      <c r="E22" s="44"/>
      <c r="F22" s="44"/>
      <c r="G22" s="44"/>
      <c r="H22" s="44"/>
      <c r="I22" s="44"/>
      <c r="J22" s="44"/>
      <c r="K22" s="44"/>
      <c r="L22" s="44"/>
      <c r="M22" s="44"/>
      <c r="N22" s="44"/>
      <c r="O22" s="44"/>
      <c r="P22" s="44"/>
      <c r="Q22" s="44"/>
      <c r="R22" s="44"/>
      <c r="S22" s="44"/>
      <c r="T22" s="44"/>
      <c r="U22" s="44"/>
      <c r="V22" s="44"/>
      <c r="W22" s="44"/>
      <c r="X22" s="44"/>
      <c r="Y22" s="44"/>
      <c r="Z22" s="44"/>
      <c r="AA22" s="44"/>
      <c r="AB22" s="44"/>
      <c r="AC22" s="44"/>
      <c r="AD22" s="44"/>
      <c r="AE22" s="44"/>
      <c r="AF22" s="44"/>
      <c r="AG22" s="44"/>
      <c r="AH22" s="44"/>
      <c r="AI22" s="44"/>
      <c r="AJ22" s="44"/>
      <c r="AK22" s="44"/>
      <c r="AL22" s="44"/>
      <c r="AM22" s="44"/>
      <c r="AN22" s="44"/>
      <c r="AO22" s="44"/>
      <c r="AP22" s="28"/>
      <c r="AQ22" s="30"/>
      <c r="BE22" s="38"/>
    </row>
    <row r="23" s="1" customFormat="1" ht="25.92" customHeight="1">
      <c r="B23" s="45"/>
      <c r="C23" s="46"/>
      <c r="D23" s="47" t="s">
        <v>38</v>
      </c>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c r="AK23" s="49">
        <f>ROUND(AG51,2)</f>
        <v>0</v>
      </c>
      <c r="AL23" s="48"/>
      <c r="AM23" s="48"/>
      <c r="AN23" s="48"/>
      <c r="AO23" s="48"/>
      <c r="AP23" s="46"/>
      <c r="AQ23" s="50"/>
      <c r="BE23" s="38"/>
    </row>
    <row r="24" s="1" customFormat="1" ht="6.96" customHeight="1">
      <c r="B24" s="45"/>
      <c r="C24" s="46"/>
      <c r="D24" s="46"/>
      <c r="E24" s="46"/>
      <c r="F24" s="46"/>
      <c r="G24" s="46"/>
      <c r="H24" s="46"/>
      <c r="I24" s="46"/>
      <c r="J24" s="46"/>
      <c r="K24" s="46"/>
      <c r="L24" s="46"/>
      <c r="M24" s="46"/>
      <c r="N24" s="46"/>
      <c r="O24" s="46"/>
      <c r="P24" s="46"/>
      <c r="Q24" s="46"/>
      <c r="R24" s="46"/>
      <c r="S24" s="46"/>
      <c r="T24" s="46"/>
      <c r="U24" s="46"/>
      <c r="V24" s="46"/>
      <c r="W24" s="46"/>
      <c r="X24" s="46"/>
      <c r="Y24" s="46"/>
      <c r="Z24" s="46"/>
      <c r="AA24" s="46"/>
      <c r="AB24" s="46"/>
      <c r="AC24" s="46"/>
      <c r="AD24" s="46"/>
      <c r="AE24" s="46"/>
      <c r="AF24" s="46"/>
      <c r="AG24" s="46"/>
      <c r="AH24" s="46"/>
      <c r="AI24" s="46"/>
      <c r="AJ24" s="46"/>
      <c r="AK24" s="46"/>
      <c r="AL24" s="46"/>
      <c r="AM24" s="46"/>
      <c r="AN24" s="46"/>
      <c r="AO24" s="46"/>
      <c r="AP24" s="46"/>
      <c r="AQ24" s="50"/>
      <c r="BE24" s="38"/>
    </row>
    <row r="25" s="1" customFormat="1">
      <c r="B25" s="45"/>
      <c r="C25" s="46"/>
      <c r="D25" s="46"/>
      <c r="E25" s="46"/>
      <c r="F25" s="46"/>
      <c r="G25" s="46"/>
      <c r="H25" s="46"/>
      <c r="I25" s="46"/>
      <c r="J25" s="46"/>
      <c r="K25" s="46"/>
      <c r="L25" s="51" t="s">
        <v>39</v>
      </c>
      <c r="M25" s="51"/>
      <c r="N25" s="51"/>
      <c r="O25" s="51"/>
      <c r="P25" s="46"/>
      <c r="Q25" s="46"/>
      <c r="R25" s="46"/>
      <c r="S25" s="46"/>
      <c r="T25" s="46"/>
      <c r="U25" s="46"/>
      <c r="V25" s="46"/>
      <c r="W25" s="51" t="s">
        <v>40</v>
      </c>
      <c r="X25" s="51"/>
      <c r="Y25" s="51"/>
      <c r="Z25" s="51"/>
      <c r="AA25" s="51"/>
      <c r="AB25" s="51"/>
      <c r="AC25" s="51"/>
      <c r="AD25" s="51"/>
      <c r="AE25" s="51"/>
      <c r="AF25" s="46"/>
      <c r="AG25" s="46"/>
      <c r="AH25" s="46"/>
      <c r="AI25" s="46"/>
      <c r="AJ25" s="46"/>
      <c r="AK25" s="51" t="s">
        <v>41</v>
      </c>
      <c r="AL25" s="51"/>
      <c r="AM25" s="51"/>
      <c r="AN25" s="51"/>
      <c r="AO25" s="51"/>
      <c r="AP25" s="46"/>
      <c r="AQ25" s="50"/>
      <c r="BE25" s="38"/>
    </row>
    <row r="26" s="2" customFormat="1" ht="14.4" customHeight="1">
      <c r="B26" s="52"/>
      <c r="C26" s="53"/>
      <c r="D26" s="54" t="s">
        <v>42</v>
      </c>
      <c r="E26" s="53"/>
      <c r="F26" s="54" t="s">
        <v>43</v>
      </c>
      <c r="G26" s="53"/>
      <c r="H26" s="53"/>
      <c r="I26" s="53"/>
      <c r="J26" s="53"/>
      <c r="K26" s="53"/>
      <c r="L26" s="55">
        <v>0.20999999999999999</v>
      </c>
      <c r="M26" s="53"/>
      <c r="N26" s="53"/>
      <c r="O26" s="53"/>
      <c r="P26" s="53"/>
      <c r="Q26" s="53"/>
      <c r="R26" s="53"/>
      <c r="S26" s="53"/>
      <c r="T26" s="53"/>
      <c r="U26" s="53"/>
      <c r="V26" s="53"/>
      <c r="W26" s="56">
        <f>ROUND(AZ51,2)</f>
        <v>0</v>
      </c>
      <c r="X26" s="53"/>
      <c r="Y26" s="53"/>
      <c r="Z26" s="53"/>
      <c r="AA26" s="53"/>
      <c r="AB26" s="53"/>
      <c r="AC26" s="53"/>
      <c r="AD26" s="53"/>
      <c r="AE26" s="53"/>
      <c r="AF26" s="53"/>
      <c r="AG26" s="53"/>
      <c r="AH26" s="53"/>
      <c r="AI26" s="53"/>
      <c r="AJ26" s="53"/>
      <c r="AK26" s="56">
        <f>ROUND(AV51,2)</f>
        <v>0</v>
      </c>
      <c r="AL26" s="53"/>
      <c r="AM26" s="53"/>
      <c r="AN26" s="53"/>
      <c r="AO26" s="53"/>
      <c r="AP26" s="53"/>
      <c r="AQ26" s="57"/>
      <c r="BE26" s="38"/>
    </row>
    <row r="27" s="2" customFormat="1" ht="14.4" customHeight="1">
      <c r="B27" s="52"/>
      <c r="C27" s="53"/>
      <c r="D27" s="53"/>
      <c r="E27" s="53"/>
      <c r="F27" s="54" t="s">
        <v>44</v>
      </c>
      <c r="G27" s="53"/>
      <c r="H27" s="53"/>
      <c r="I27" s="53"/>
      <c r="J27" s="53"/>
      <c r="K27" s="53"/>
      <c r="L27" s="55">
        <v>0.14999999999999999</v>
      </c>
      <c r="M27" s="53"/>
      <c r="N27" s="53"/>
      <c r="O27" s="53"/>
      <c r="P27" s="53"/>
      <c r="Q27" s="53"/>
      <c r="R27" s="53"/>
      <c r="S27" s="53"/>
      <c r="T27" s="53"/>
      <c r="U27" s="53"/>
      <c r="V27" s="53"/>
      <c r="W27" s="56">
        <f>ROUND(BA51,2)</f>
        <v>0</v>
      </c>
      <c r="X27" s="53"/>
      <c r="Y27" s="53"/>
      <c r="Z27" s="53"/>
      <c r="AA27" s="53"/>
      <c r="AB27" s="53"/>
      <c r="AC27" s="53"/>
      <c r="AD27" s="53"/>
      <c r="AE27" s="53"/>
      <c r="AF27" s="53"/>
      <c r="AG27" s="53"/>
      <c r="AH27" s="53"/>
      <c r="AI27" s="53"/>
      <c r="AJ27" s="53"/>
      <c r="AK27" s="56">
        <f>ROUND(AW51,2)</f>
        <v>0</v>
      </c>
      <c r="AL27" s="53"/>
      <c r="AM27" s="53"/>
      <c r="AN27" s="53"/>
      <c r="AO27" s="53"/>
      <c r="AP27" s="53"/>
      <c r="AQ27" s="57"/>
      <c r="BE27" s="38"/>
    </row>
    <row r="28" hidden="1" s="2" customFormat="1" ht="14.4" customHeight="1">
      <c r="B28" s="52"/>
      <c r="C28" s="53"/>
      <c r="D28" s="53"/>
      <c r="E28" s="53"/>
      <c r="F28" s="54" t="s">
        <v>45</v>
      </c>
      <c r="G28" s="53"/>
      <c r="H28" s="53"/>
      <c r="I28" s="53"/>
      <c r="J28" s="53"/>
      <c r="K28" s="53"/>
      <c r="L28" s="55">
        <v>0.20999999999999999</v>
      </c>
      <c r="M28" s="53"/>
      <c r="N28" s="53"/>
      <c r="O28" s="53"/>
      <c r="P28" s="53"/>
      <c r="Q28" s="53"/>
      <c r="R28" s="53"/>
      <c r="S28" s="53"/>
      <c r="T28" s="53"/>
      <c r="U28" s="53"/>
      <c r="V28" s="53"/>
      <c r="W28" s="56">
        <f>ROUND(BB51,2)</f>
        <v>0</v>
      </c>
      <c r="X28" s="53"/>
      <c r="Y28" s="53"/>
      <c r="Z28" s="53"/>
      <c r="AA28" s="53"/>
      <c r="AB28" s="53"/>
      <c r="AC28" s="53"/>
      <c r="AD28" s="53"/>
      <c r="AE28" s="53"/>
      <c r="AF28" s="53"/>
      <c r="AG28" s="53"/>
      <c r="AH28" s="53"/>
      <c r="AI28" s="53"/>
      <c r="AJ28" s="53"/>
      <c r="AK28" s="56">
        <v>0</v>
      </c>
      <c r="AL28" s="53"/>
      <c r="AM28" s="53"/>
      <c r="AN28" s="53"/>
      <c r="AO28" s="53"/>
      <c r="AP28" s="53"/>
      <c r="AQ28" s="57"/>
      <c r="BE28" s="38"/>
    </row>
    <row r="29" hidden="1" s="2" customFormat="1" ht="14.4" customHeight="1">
      <c r="B29" s="52"/>
      <c r="C29" s="53"/>
      <c r="D29" s="53"/>
      <c r="E29" s="53"/>
      <c r="F29" s="54" t="s">
        <v>46</v>
      </c>
      <c r="G29" s="53"/>
      <c r="H29" s="53"/>
      <c r="I29" s="53"/>
      <c r="J29" s="53"/>
      <c r="K29" s="53"/>
      <c r="L29" s="55">
        <v>0.14999999999999999</v>
      </c>
      <c r="M29" s="53"/>
      <c r="N29" s="53"/>
      <c r="O29" s="53"/>
      <c r="P29" s="53"/>
      <c r="Q29" s="53"/>
      <c r="R29" s="53"/>
      <c r="S29" s="53"/>
      <c r="T29" s="53"/>
      <c r="U29" s="53"/>
      <c r="V29" s="53"/>
      <c r="W29" s="56">
        <f>ROUND(BC51,2)</f>
        <v>0</v>
      </c>
      <c r="X29" s="53"/>
      <c r="Y29" s="53"/>
      <c r="Z29" s="53"/>
      <c r="AA29" s="53"/>
      <c r="AB29" s="53"/>
      <c r="AC29" s="53"/>
      <c r="AD29" s="53"/>
      <c r="AE29" s="53"/>
      <c r="AF29" s="53"/>
      <c r="AG29" s="53"/>
      <c r="AH29" s="53"/>
      <c r="AI29" s="53"/>
      <c r="AJ29" s="53"/>
      <c r="AK29" s="56">
        <v>0</v>
      </c>
      <c r="AL29" s="53"/>
      <c r="AM29" s="53"/>
      <c r="AN29" s="53"/>
      <c r="AO29" s="53"/>
      <c r="AP29" s="53"/>
      <c r="AQ29" s="57"/>
      <c r="BE29" s="38"/>
    </row>
    <row r="30" hidden="1" s="2" customFormat="1" ht="14.4" customHeight="1">
      <c r="B30" s="52"/>
      <c r="C30" s="53"/>
      <c r="D30" s="53"/>
      <c r="E30" s="53"/>
      <c r="F30" s="54" t="s">
        <v>47</v>
      </c>
      <c r="G30" s="53"/>
      <c r="H30" s="53"/>
      <c r="I30" s="53"/>
      <c r="J30" s="53"/>
      <c r="K30" s="53"/>
      <c r="L30" s="55">
        <v>0</v>
      </c>
      <c r="M30" s="53"/>
      <c r="N30" s="53"/>
      <c r="O30" s="53"/>
      <c r="P30" s="53"/>
      <c r="Q30" s="53"/>
      <c r="R30" s="53"/>
      <c r="S30" s="53"/>
      <c r="T30" s="53"/>
      <c r="U30" s="53"/>
      <c r="V30" s="53"/>
      <c r="W30" s="56">
        <f>ROUND(BD51,2)</f>
        <v>0</v>
      </c>
      <c r="X30" s="53"/>
      <c r="Y30" s="53"/>
      <c r="Z30" s="53"/>
      <c r="AA30" s="53"/>
      <c r="AB30" s="53"/>
      <c r="AC30" s="53"/>
      <c r="AD30" s="53"/>
      <c r="AE30" s="53"/>
      <c r="AF30" s="53"/>
      <c r="AG30" s="53"/>
      <c r="AH30" s="53"/>
      <c r="AI30" s="53"/>
      <c r="AJ30" s="53"/>
      <c r="AK30" s="56">
        <v>0</v>
      </c>
      <c r="AL30" s="53"/>
      <c r="AM30" s="53"/>
      <c r="AN30" s="53"/>
      <c r="AO30" s="53"/>
      <c r="AP30" s="53"/>
      <c r="AQ30" s="57"/>
      <c r="BE30" s="38"/>
    </row>
    <row r="31" s="1" customFormat="1" ht="6.96" customHeight="1">
      <c r="B31" s="45"/>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6"/>
      <c r="AC31" s="46"/>
      <c r="AD31" s="46"/>
      <c r="AE31" s="46"/>
      <c r="AF31" s="46"/>
      <c r="AG31" s="46"/>
      <c r="AH31" s="46"/>
      <c r="AI31" s="46"/>
      <c r="AJ31" s="46"/>
      <c r="AK31" s="46"/>
      <c r="AL31" s="46"/>
      <c r="AM31" s="46"/>
      <c r="AN31" s="46"/>
      <c r="AO31" s="46"/>
      <c r="AP31" s="46"/>
      <c r="AQ31" s="50"/>
      <c r="BE31" s="38"/>
    </row>
    <row r="32" s="1" customFormat="1" ht="25.92" customHeight="1">
      <c r="B32" s="45"/>
      <c r="C32" s="58"/>
      <c r="D32" s="59" t="s">
        <v>48</v>
      </c>
      <c r="E32" s="60"/>
      <c r="F32" s="60"/>
      <c r="G32" s="60"/>
      <c r="H32" s="60"/>
      <c r="I32" s="60"/>
      <c r="J32" s="60"/>
      <c r="K32" s="60"/>
      <c r="L32" s="60"/>
      <c r="M32" s="60"/>
      <c r="N32" s="60"/>
      <c r="O32" s="60"/>
      <c r="P32" s="60"/>
      <c r="Q32" s="60"/>
      <c r="R32" s="60"/>
      <c r="S32" s="60"/>
      <c r="T32" s="61" t="s">
        <v>49</v>
      </c>
      <c r="U32" s="60"/>
      <c r="V32" s="60"/>
      <c r="W32" s="60"/>
      <c r="X32" s="62" t="s">
        <v>50</v>
      </c>
      <c r="Y32" s="60"/>
      <c r="Z32" s="60"/>
      <c r="AA32" s="60"/>
      <c r="AB32" s="60"/>
      <c r="AC32" s="60"/>
      <c r="AD32" s="60"/>
      <c r="AE32" s="60"/>
      <c r="AF32" s="60"/>
      <c r="AG32" s="60"/>
      <c r="AH32" s="60"/>
      <c r="AI32" s="60"/>
      <c r="AJ32" s="60"/>
      <c r="AK32" s="63">
        <f>SUM(AK23:AK30)</f>
        <v>0</v>
      </c>
      <c r="AL32" s="60"/>
      <c r="AM32" s="60"/>
      <c r="AN32" s="60"/>
      <c r="AO32" s="64"/>
      <c r="AP32" s="58"/>
      <c r="AQ32" s="65"/>
      <c r="BE32" s="38"/>
    </row>
    <row r="33" s="1" customFormat="1" ht="6.96" customHeight="1">
      <c r="B33" s="45"/>
      <c r="C33" s="46"/>
      <c r="D33" s="46"/>
      <c r="E33" s="46"/>
      <c r="F33" s="46"/>
      <c r="G33" s="46"/>
      <c r="H33" s="46"/>
      <c r="I33" s="46"/>
      <c r="J33" s="46"/>
      <c r="K33" s="46"/>
      <c r="L33" s="46"/>
      <c r="M33" s="46"/>
      <c r="N33" s="46"/>
      <c r="O33" s="46"/>
      <c r="P33" s="46"/>
      <c r="Q33" s="46"/>
      <c r="R33" s="46"/>
      <c r="S33" s="46"/>
      <c r="T33" s="46"/>
      <c r="U33" s="46"/>
      <c r="V33" s="46"/>
      <c r="W33" s="46"/>
      <c r="X33" s="46"/>
      <c r="Y33" s="46"/>
      <c r="Z33" s="46"/>
      <c r="AA33" s="46"/>
      <c r="AB33" s="46"/>
      <c r="AC33" s="46"/>
      <c r="AD33" s="46"/>
      <c r="AE33" s="46"/>
      <c r="AF33" s="46"/>
      <c r="AG33" s="46"/>
      <c r="AH33" s="46"/>
      <c r="AI33" s="46"/>
      <c r="AJ33" s="46"/>
      <c r="AK33" s="46"/>
      <c r="AL33" s="46"/>
      <c r="AM33" s="46"/>
      <c r="AN33" s="46"/>
      <c r="AO33" s="46"/>
      <c r="AP33" s="46"/>
      <c r="AQ33" s="50"/>
    </row>
    <row r="34" s="1" customFormat="1" ht="6.96" customHeight="1">
      <c r="B34" s="66"/>
      <c r="C34" s="67"/>
      <c r="D34" s="67"/>
      <c r="E34" s="67"/>
      <c r="F34" s="67"/>
      <c r="G34" s="67"/>
      <c r="H34" s="67"/>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c r="AK34" s="67"/>
      <c r="AL34" s="67"/>
      <c r="AM34" s="67"/>
      <c r="AN34" s="67"/>
      <c r="AO34" s="67"/>
      <c r="AP34" s="67"/>
      <c r="AQ34" s="68"/>
    </row>
    <row r="38" s="1" customFormat="1" ht="6.96" customHeight="1">
      <c r="B38" s="69"/>
      <c r="C38" s="70"/>
      <c r="D38" s="70"/>
      <c r="E38" s="70"/>
      <c r="F38" s="70"/>
      <c r="G38" s="70"/>
      <c r="H38" s="70"/>
      <c r="I38" s="70"/>
      <c r="J38" s="70"/>
      <c r="K38" s="70"/>
      <c r="L38" s="70"/>
      <c r="M38" s="70"/>
      <c r="N38" s="70"/>
      <c r="O38" s="70"/>
      <c r="P38" s="70"/>
      <c r="Q38" s="70"/>
      <c r="R38" s="70"/>
      <c r="S38" s="70"/>
      <c r="T38" s="70"/>
      <c r="U38" s="70"/>
      <c r="V38" s="70"/>
      <c r="W38" s="70"/>
      <c r="X38" s="70"/>
      <c r="Y38" s="70"/>
      <c r="Z38" s="70"/>
      <c r="AA38" s="70"/>
      <c r="AB38" s="70"/>
      <c r="AC38" s="70"/>
      <c r="AD38" s="70"/>
      <c r="AE38" s="70"/>
      <c r="AF38" s="70"/>
      <c r="AG38" s="70"/>
      <c r="AH38" s="70"/>
      <c r="AI38" s="70"/>
      <c r="AJ38" s="70"/>
      <c r="AK38" s="70"/>
      <c r="AL38" s="70"/>
      <c r="AM38" s="70"/>
      <c r="AN38" s="70"/>
      <c r="AO38" s="70"/>
      <c r="AP38" s="70"/>
      <c r="AQ38" s="70"/>
      <c r="AR38" s="71"/>
    </row>
    <row r="39" s="1" customFormat="1" ht="36.96" customHeight="1">
      <c r="B39" s="45"/>
      <c r="C39" s="72" t="s">
        <v>51</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3"/>
      <c r="AE39" s="73"/>
      <c r="AF39" s="73"/>
      <c r="AG39" s="73"/>
      <c r="AH39" s="73"/>
      <c r="AI39" s="73"/>
      <c r="AJ39" s="73"/>
      <c r="AK39" s="73"/>
      <c r="AL39" s="73"/>
      <c r="AM39" s="73"/>
      <c r="AN39" s="73"/>
      <c r="AO39" s="73"/>
      <c r="AP39" s="73"/>
      <c r="AQ39" s="73"/>
      <c r="AR39" s="71"/>
    </row>
    <row r="40" s="1" customFormat="1" ht="6.96" customHeight="1">
      <c r="B40" s="45"/>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73"/>
      <c r="AO40" s="73"/>
      <c r="AP40" s="73"/>
      <c r="AQ40" s="73"/>
      <c r="AR40" s="71"/>
    </row>
    <row r="41" s="3" customFormat="1" ht="14.4" customHeight="1">
      <c r="B41" s="74"/>
      <c r="C41" s="75" t="s">
        <v>15</v>
      </c>
      <c r="D41" s="76"/>
      <c r="E41" s="76"/>
      <c r="F41" s="76"/>
      <c r="G41" s="76"/>
      <c r="H41" s="76"/>
      <c r="I41" s="76"/>
      <c r="J41" s="76"/>
      <c r="K41" s="76"/>
      <c r="L41" s="76" t="str">
        <f>K5</f>
        <v>SV18/08-R2</v>
      </c>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6"/>
      <c r="AN41" s="76"/>
      <c r="AO41" s="76"/>
      <c r="AP41" s="76"/>
      <c r="AQ41" s="76"/>
      <c r="AR41" s="77"/>
    </row>
    <row r="42" s="4" customFormat="1" ht="36.96" customHeight="1">
      <c r="B42" s="78"/>
      <c r="C42" s="79" t="s">
        <v>18</v>
      </c>
      <c r="D42" s="80"/>
      <c r="E42" s="80"/>
      <c r="F42" s="80"/>
      <c r="G42" s="80"/>
      <c r="H42" s="80"/>
      <c r="I42" s="80"/>
      <c r="J42" s="80"/>
      <c r="K42" s="80"/>
      <c r="L42" s="81" t="str">
        <f>K6</f>
        <v>Zřízení nového oddělení OKIA a CLCHB</v>
      </c>
      <c r="M42" s="80"/>
      <c r="N42" s="80"/>
      <c r="O42" s="80"/>
      <c r="P42" s="80"/>
      <c r="Q42" s="80"/>
      <c r="R42" s="80"/>
      <c r="S42" s="80"/>
      <c r="T42" s="80"/>
      <c r="U42" s="80"/>
      <c r="V42" s="80"/>
      <c r="W42" s="80"/>
      <c r="X42" s="80"/>
      <c r="Y42" s="80"/>
      <c r="Z42" s="80"/>
      <c r="AA42" s="80"/>
      <c r="AB42" s="80"/>
      <c r="AC42" s="80"/>
      <c r="AD42" s="80"/>
      <c r="AE42" s="80"/>
      <c r="AF42" s="80"/>
      <c r="AG42" s="80"/>
      <c r="AH42" s="80"/>
      <c r="AI42" s="80"/>
      <c r="AJ42" s="80"/>
      <c r="AK42" s="80"/>
      <c r="AL42" s="80"/>
      <c r="AM42" s="80"/>
      <c r="AN42" s="80"/>
      <c r="AO42" s="80"/>
      <c r="AP42" s="80"/>
      <c r="AQ42" s="80"/>
      <c r="AR42" s="82"/>
    </row>
    <row r="43" s="1" customFormat="1" ht="6.96" customHeight="1">
      <c r="B43" s="45"/>
      <c r="C43" s="73"/>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3"/>
      <c r="AE43" s="73"/>
      <c r="AF43" s="73"/>
      <c r="AG43" s="73"/>
      <c r="AH43" s="73"/>
      <c r="AI43" s="73"/>
      <c r="AJ43" s="73"/>
      <c r="AK43" s="73"/>
      <c r="AL43" s="73"/>
      <c r="AM43" s="73"/>
      <c r="AN43" s="73"/>
      <c r="AO43" s="73"/>
      <c r="AP43" s="73"/>
      <c r="AQ43" s="73"/>
      <c r="AR43" s="71"/>
    </row>
    <row r="44" s="1" customFormat="1">
      <c r="B44" s="45"/>
      <c r="C44" s="75" t="s">
        <v>23</v>
      </c>
      <c r="D44" s="73"/>
      <c r="E44" s="73"/>
      <c r="F44" s="73"/>
      <c r="G44" s="73"/>
      <c r="H44" s="73"/>
      <c r="I44" s="73"/>
      <c r="J44" s="73"/>
      <c r="K44" s="73"/>
      <c r="L44" s="83" t="str">
        <f>IF(K8="","",K8)</f>
        <v xml:space="preserve"> </v>
      </c>
      <c r="M44" s="73"/>
      <c r="N44" s="73"/>
      <c r="O44" s="73"/>
      <c r="P44" s="73"/>
      <c r="Q44" s="73"/>
      <c r="R44" s="73"/>
      <c r="S44" s="73"/>
      <c r="T44" s="73"/>
      <c r="U44" s="73"/>
      <c r="V44" s="73"/>
      <c r="W44" s="73"/>
      <c r="X44" s="73"/>
      <c r="Y44" s="73"/>
      <c r="Z44" s="73"/>
      <c r="AA44" s="73"/>
      <c r="AB44" s="73"/>
      <c r="AC44" s="73"/>
      <c r="AD44" s="73"/>
      <c r="AE44" s="73"/>
      <c r="AF44" s="73"/>
      <c r="AG44" s="73"/>
      <c r="AH44" s="73"/>
      <c r="AI44" s="75" t="s">
        <v>25</v>
      </c>
      <c r="AJ44" s="73"/>
      <c r="AK44" s="73"/>
      <c r="AL44" s="73"/>
      <c r="AM44" s="84" t="str">
        <f>IF(AN8= "","",AN8)</f>
        <v>10. 10. 2018</v>
      </c>
      <c r="AN44" s="84"/>
      <c r="AO44" s="73"/>
      <c r="AP44" s="73"/>
      <c r="AQ44" s="73"/>
      <c r="AR44" s="71"/>
    </row>
    <row r="45" s="1" customFormat="1" ht="6.96" customHeight="1">
      <c r="B45" s="45"/>
      <c r="C45" s="73"/>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3"/>
      <c r="AE45" s="73"/>
      <c r="AF45" s="73"/>
      <c r="AG45" s="73"/>
      <c r="AH45" s="73"/>
      <c r="AI45" s="73"/>
      <c r="AJ45" s="73"/>
      <c r="AK45" s="73"/>
      <c r="AL45" s="73"/>
      <c r="AM45" s="73"/>
      <c r="AN45" s="73"/>
      <c r="AO45" s="73"/>
      <c r="AP45" s="73"/>
      <c r="AQ45" s="73"/>
      <c r="AR45" s="71"/>
    </row>
    <row r="46" s="1" customFormat="1">
      <c r="B46" s="45"/>
      <c r="C46" s="75" t="s">
        <v>27</v>
      </c>
      <c r="D46" s="73"/>
      <c r="E46" s="73"/>
      <c r="F46" s="73"/>
      <c r="G46" s="73"/>
      <c r="H46" s="73"/>
      <c r="I46" s="73"/>
      <c r="J46" s="73"/>
      <c r="K46" s="73"/>
      <c r="L46" s="76" t="str">
        <f>IF(E11= "","",E11)</f>
        <v>Krajská zdravotní a.s.</v>
      </c>
      <c r="M46" s="73"/>
      <c r="N46" s="73"/>
      <c r="O46" s="73"/>
      <c r="P46" s="73"/>
      <c r="Q46" s="73"/>
      <c r="R46" s="73"/>
      <c r="S46" s="73"/>
      <c r="T46" s="73"/>
      <c r="U46" s="73"/>
      <c r="V46" s="73"/>
      <c r="W46" s="73"/>
      <c r="X46" s="73"/>
      <c r="Y46" s="73"/>
      <c r="Z46" s="73"/>
      <c r="AA46" s="73"/>
      <c r="AB46" s="73"/>
      <c r="AC46" s="73"/>
      <c r="AD46" s="73"/>
      <c r="AE46" s="73"/>
      <c r="AF46" s="73"/>
      <c r="AG46" s="73"/>
      <c r="AH46" s="73"/>
      <c r="AI46" s="75" t="s">
        <v>33</v>
      </c>
      <c r="AJ46" s="73"/>
      <c r="AK46" s="73"/>
      <c r="AL46" s="73"/>
      <c r="AM46" s="76" t="str">
        <f>IF(E17="","",E17)</f>
        <v>Ing. Jiří Kyznar</v>
      </c>
      <c r="AN46" s="76"/>
      <c r="AO46" s="76"/>
      <c r="AP46" s="76"/>
      <c r="AQ46" s="73"/>
      <c r="AR46" s="71"/>
      <c r="AS46" s="85" t="s">
        <v>52</v>
      </c>
      <c r="AT46" s="86"/>
      <c r="AU46" s="87"/>
      <c r="AV46" s="87"/>
      <c r="AW46" s="87"/>
      <c r="AX46" s="87"/>
      <c r="AY46" s="87"/>
      <c r="AZ46" s="87"/>
      <c r="BA46" s="87"/>
      <c r="BB46" s="87"/>
      <c r="BC46" s="87"/>
      <c r="BD46" s="88"/>
    </row>
    <row r="47" s="1" customFormat="1">
      <c r="B47" s="45"/>
      <c r="C47" s="75" t="s">
        <v>31</v>
      </c>
      <c r="D47" s="73"/>
      <c r="E47" s="73"/>
      <c r="F47" s="73"/>
      <c r="G47" s="73"/>
      <c r="H47" s="73"/>
      <c r="I47" s="73"/>
      <c r="J47" s="73"/>
      <c r="K47" s="73"/>
      <c r="L47" s="76" t="str">
        <f>IF(E14= "Vyplň údaj","",E14)</f>
        <v/>
      </c>
      <c r="M47" s="73"/>
      <c r="N47" s="73"/>
      <c r="O47" s="73"/>
      <c r="P47" s="73"/>
      <c r="Q47" s="73"/>
      <c r="R47" s="73"/>
      <c r="S47" s="73"/>
      <c r="T47" s="73"/>
      <c r="U47" s="73"/>
      <c r="V47" s="73"/>
      <c r="W47" s="73"/>
      <c r="X47" s="73"/>
      <c r="Y47" s="73"/>
      <c r="Z47" s="73"/>
      <c r="AA47" s="73"/>
      <c r="AB47" s="73"/>
      <c r="AC47" s="73"/>
      <c r="AD47" s="73"/>
      <c r="AE47" s="73"/>
      <c r="AF47" s="73"/>
      <c r="AG47" s="73"/>
      <c r="AH47" s="73"/>
      <c r="AI47" s="73"/>
      <c r="AJ47" s="73"/>
      <c r="AK47" s="73"/>
      <c r="AL47" s="73"/>
      <c r="AM47" s="73"/>
      <c r="AN47" s="73"/>
      <c r="AO47" s="73"/>
      <c r="AP47" s="73"/>
      <c r="AQ47" s="73"/>
      <c r="AR47" s="71"/>
      <c r="AS47" s="89"/>
      <c r="AT47" s="90"/>
      <c r="AU47" s="91"/>
      <c r="AV47" s="91"/>
      <c r="AW47" s="91"/>
      <c r="AX47" s="91"/>
      <c r="AY47" s="91"/>
      <c r="AZ47" s="91"/>
      <c r="BA47" s="91"/>
      <c r="BB47" s="91"/>
      <c r="BC47" s="91"/>
      <c r="BD47" s="92"/>
    </row>
    <row r="48" s="1" customFormat="1" ht="10.8" customHeight="1">
      <c r="B48" s="45"/>
      <c r="C48" s="73"/>
      <c r="D48" s="73"/>
      <c r="E48" s="73"/>
      <c r="F48" s="73"/>
      <c r="G48" s="73"/>
      <c r="H48" s="73"/>
      <c r="I48" s="73"/>
      <c r="J48" s="73"/>
      <c r="K48" s="73"/>
      <c r="L48" s="73"/>
      <c r="M48" s="73"/>
      <c r="N48" s="73"/>
      <c r="O48" s="73"/>
      <c r="P48" s="73"/>
      <c r="Q48" s="73"/>
      <c r="R48" s="73"/>
      <c r="S48" s="73"/>
      <c r="T48" s="73"/>
      <c r="U48" s="73"/>
      <c r="V48" s="73"/>
      <c r="W48" s="73"/>
      <c r="X48" s="73"/>
      <c r="Y48" s="73"/>
      <c r="Z48" s="73"/>
      <c r="AA48" s="73"/>
      <c r="AB48" s="73"/>
      <c r="AC48" s="73"/>
      <c r="AD48" s="73"/>
      <c r="AE48" s="73"/>
      <c r="AF48" s="73"/>
      <c r="AG48" s="73"/>
      <c r="AH48" s="73"/>
      <c r="AI48" s="73"/>
      <c r="AJ48" s="73"/>
      <c r="AK48" s="73"/>
      <c r="AL48" s="73"/>
      <c r="AM48" s="73"/>
      <c r="AN48" s="73"/>
      <c r="AO48" s="73"/>
      <c r="AP48" s="73"/>
      <c r="AQ48" s="73"/>
      <c r="AR48" s="71"/>
      <c r="AS48" s="93"/>
      <c r="AT48" s="54"/>
      <c r="AU48" s="46"/>
      <c r="AV48" s="46"/>
      <c r="AW48" s="46"/>
      <c r="AX48" s="46"/>
      <c r="AY48" s="46"/>
      <c r="AZ48" s="46"/>
      <c r="BA48" s="46"/>
      <c r="BB48" s="46"/>
      <c r="BC48" s="46"/>
      <c r="BD48" s="94"/>
    </row>
    <row r="49" s="1" customFormat="1" ht="29.28" customHeight="1">
      <c r="B49" s="45"/>
      <c r="C49" s="95" t="s">
        <v>53</v>
      </c>
      <c r="D49" s="96"/>
      <c r="E49" s="96"/>
      <c r="F49" s="96"/>
      <c r="G49" s="96"/>
      <c r="H49" s="97"/>
      <c r="I49" s="98" t="s">
        <v>54</v>
      </c>
      <c r="J49" s="96"/>
      <c r="K49" s="96"/>
      <c r="L49" s="96"/>
      <c r="M49" s="96"/>
      <c r="N49" s="96"/>
      <c r="O49" s="96"/>
      <c r="P49" s="96"/>
      <c r="Q49" s="96"/>
      <c r="R49" s="96"/>
      <c r="S49" s="96"/>
      <c r="T49" s="96"/>
      <c r="U49" s="96"/>
      <c r="V49" s="96"/>
      <c r="W49" s="96"/>
      <c r="X49" s="96"/>
      <c r="Y49" s="96"/>
      <c r="Z49" s="96"/>
      <c r="AA49" s="96"/>
      <c r="AB49" s="96"/>
      <c r="AC49" s="96"/>
      <c r="AD49" s="96"/>
      <c r="AE49" s="96"/>
      <c r="AF49" s="96"/>
      <c r="AG49" s="99" t="s">
        <v>55</v>
      </c>
      <c r="AH49" s="96"/>
      <c r="AI49" s="96"/>
      <c r="AJ49" s="96"/>
      <c r="AK49" s="96"/>
      <c r="AL49" s="96"/>
      <c r="AM49" s="96"/>
      <c r="AN49" s="98" t="s">
        <v>56</v>
      </c>
      <c r="AO49" s="96"/>
      <c r="AP49" s="96"/>
      <c r="AQ49" s="100" t="s">
        <v>57</v>
      </c>
      <c r="AR49" s="71"/>
      <c r="AS49" s="101" t="s">
        <v>58</v>
      </c>
      <c r="AT49" s="102" t="s">
        <v>59</v>
      </c>
      <c r="AU49" s="102" t="s">
        <v>60</v>
      </c>
      <c r="AV49" s="102" t="s">
        <v>61</v>
      </c>
      <c r="AW49" s="102" t="s">
        <v>62</v>
      </c>
      <c r="AX49" s="102" t="s">
        <v>63</v>
      </c>
      <c r="AY49" s="102" t="s">
        <v>64</v>
      </c>
      <c r="AZ49" s="102" t="s">
        <v>65</v>
      </c>
      <c r="BA49" s="102" t="s">
        <v>66</v>
      </c>
      <c r="BB49" s="102" t="s">
        <v>67</v>
      </c>
      <c r="BC49" s="102" t="s">
        <v>68</v>
      </c>
      <c r="BD49" s="103" t="s">
        <v>69</v>
      </c>
    </row>
    <row r="50" s="1" customFormat="1" ht="10.8" customHeight="1">
      <c r="B50" s="45"/>
      <c r="C50" s="73"/>
      <c r="D50" s="73"/>
      <c r="E50" s="73"/>
      <c r="F50" s="73"/>
      <c r="G50" s="73"/>
      <c r="H50" s="73"/>
      <c r="I50" s="73"/>
      <c r="J50" s="73"/>
      <c r="K50" s="73"/>
      <c r="L50" s="73"/>
      <c r="M50" s="73"/>
      <c r="N50" s="73"/>
      <c r="O50" s="73"/>
      <c r="P50" s="73"/>
      <c r="Q50" s="73"/>
      <c r="R50" s="73"/>
      <c r="S50" s="73"/>
      <c r="T50" s="73"/>
      <c r="U50" s="73"/>
      <c r="V50" s="73"/>
      <c r="W50" s="73"/>
      <c r="X50" s="73"/>
      <c r="Y50" s="73"/>
      <c r="Z50" s="73"/>
      <c r="AA50" s="73"/>
      <c r="AB50" s="73"/>
      <c r="AC50" s="73"/>
      <c r="AD50" s="73"/>
      <c r="AE50" s="73"/>
      <c r="AF50" s="73"/>
      <c r="AG50" s="73"/>
      <c r="AH50" s="73"/>
      <c r="AI50" s="73"/>
      <c r="AJ50" s="73"/>
      <c r="AK50" s="73"/>
      <c r="AL50" s="73"/>
      <c r="AM50" s="73"/>
      <c r="AN50" s="73"/>
      <c r="AO50" s="73"/>
      <c r="AP50" s="73"/>
      <c r="AQ50" s="73"/>
      <c r="AR50" s="71"/>
      <c r="AS50" s="104"/>
      <c r="AT50" s="105"/>
      <c r="AU50" s="105"/>
      <c r="AV50" s="105"/>
      <c r="AW50" s="105"/>
      <c r="AX50" s="105"/>
      <c r="AY50" s="105"/>
      <c r="AZ50" s="105"/>
      <c r="BA50" s="105"/>
      <c r="BB50" s="105"/>
      <c r="BC50" s="105"/>
      <c r="BD50" s="106"/>
    </row>
    <row r="51" s="4" customFormat="1" ht="32.4" customHeight="1">
      <c r="B51" s="78"/>
      <c r="C51" s="107" t="s">
        <v>70</v>
      </c>
      <c r="D51" s="108"/>
      <c r="E51" s="108"/>
      <c r="F51" s="108"/>
      <c r="G51" s="108"/>
      <c r="H51" s="108"/>
      <c r="I51" s="108"/>
      <c r="J51" s="108"/>
      <c r="K51" s="108"/>
      <c r="L51" s="108"/>
      <c r="M51" s="108"/>
      <c r="N51" s="108"/>
      <c r="O51" s="108"/>
      <c r="P51" s="108"/>
      <c r="Q51" s="108"/>
      <c r="R51" s="108"/>
      <c r="S51" s="108"/>
      <c r="T51" s="108"/>
      <c r="U51" s="108"/>
      <c r="V51" s="108"/>
      <c r="W51" s="108"/>
      <c r="X51" s="108"/>
      <c r="Y51" s="108"/>
      <c r="Z51" s="108"/>
      <c r="AA51" s="108"/>
      <c r="AB51" s="108"/>
      <c r="AC51" s="108"/>
      <c r="AD51" s="108"/>
      <c r="AE51" s="108"/>
      <c r="AF51" s="108"/>
      <c r="AG51" s="109">
        <f>ROUND(AG52,2)</f>
        <v>0</v>
      </c>
      <c r="AH51" s="109"/>
      <c r="AI51" s="109"/>
      <c r="AJ51" s="109"/>
      <c r="AK51" s="109"/>
      <c r="AL51" s="109"/>
      <c r="AM51" s="109"/>
      <c r="AN51" s="110">
        <f>SUM(AG51,AT51)</f>
        <v>0</v>
      </c>
      <c r="AO51" s="110"/>
      <c r="AP51" s="110"/>
      <c r="AQ51" s="111" t="s">
        <v>21</v>
      </c>
      <c r="AR51" s="82"/>
      <c r="AS51" s="112">
        <f>ROUND(AS52,2)</f>
        <v>0</v>
      </c>
      <c r="AT51" s="113">
        <f>ROUND(SUM(AV51:AW51),2)</f>
        <v>0</v>
      </c>
      <c r="AU51" s="114">
        <f>ROUND(AU52,5)</f>
        <v>0</v>
      </c>
      <c r="AV51" s="113">
        <f>ROUND(AZ51*L26,2)</f>
        <v>0</v>
      </c>
      <c r="AW51" s="113">
        <f>ROUND(BA51*L27,2)</f>
        <v>0</v>
      </c>
      <c r="AX51" s="113">
        <f>ROUND(BB51*L26,2)</f>
        <v>0</v>
      </c>
      <c r="AY51" s="113">
        <f>ROUND(BC51*L27,2)</f>
        <v>0</v>
      </c>
      <c r="AZ51" s="113">
        <f>ROUND(AZ52,2)</f>
        <v>0</v>
      </c>
      <c r="BA51" s="113">
        <f>ROUND(BA52,2)</f>
        <v>0</v>
      </c>
      <c r="BB51" s="113">
        <f>ROUND(BB52,2)</f>
        <v>0</v>
      </c>
      <c r="BC51" s="113">
        <f>ROUND(BC52,2)</f>
        <v>0</v>
      </c>
      <c r="BD51" s="115">
        <f>ROUND(BD52,2)</f>
        <v>0</v>
      </c>
      <c r="BS51" s="116" t="s">
        <v>71</v>
      </c>
      <c r="BT51" s="116" t="s">
        <v>72</v>
      </c>
      <c r="BV51" s="116" t="s">
        <v>73</v>
      </c>
      <c r="BW51" s="116" t="s">
        <v>7</v>
      </c>
      <c r="BX51" s="116" t="s">
        <v>74</v>
      </c>
      <c r="CL51" s="116" t="s">
        <v>21</v>
      </c>
    </row>
    <row r="52" s="5" customFormat="1" ht="31.5" customHeight="1">
      <c r="A52" s="117" t="s">
        <v>75</v>
      </c>
      <c r="B52" s="118"/>
      <c r="C52" s="119"/>
      <c r="D52" s="120" t="s">
        <v>16</v>
      </c>
      <c r="E52" s="120"/>
      <c r="F52" s="120"/>
      <c r="G52" s="120"/>
      <c r="H52" s="120"/>
      <c r="I52" s="121"/>
      <c r="J52" s="120" t="s">
        <v>19</v>
      </c>
      <c r="K52" s="120"/>
      <c r="L52" s="120"/>
      <c r="M52" s="120"/>
      <c r="N52" s="120"/>
      <c r="O52" s="120"/>
      <c r="P52" s="120"/>
      <c r="Q52" s="120"/>
      <c r="R52" s="120"/>
      <c r="S52" s="120"/>
      <c r="T52" s="120"/>
      <c r="U52" s="120"/>
      <c r="V52" s="120"/>
      <c r="W52" s="120"/>
      <c r="X52" s="120"/>
      <c r="Y52" s="120"/>
      <c r="Z52" s="120"/>
      <c r="AA52" s="120"/>
      <c r="AB52" s="120"/>
      <c r="AC52" s="120"/>
      <c r="AD52" s="120"/>
      <c r="AE52" s="120"/>
      <c r="AF52" s="120"/>
      <c r="AG52" s="122">
        <f>'SV18-08-R2 - Zřízení nové...'!J25</f>
        <v>0</v>
      </c>
      <c r="AH52" s="121"/>
      <c r="AI52" s="121"/>
      <c r="AJ52" s="121"/>
      <c r="AK52" s="121"/>
      <c r="AL52" s="121"/>
      <c r="AM52" s="121"/>
      <c r="AN52" s="122">
        <f>SUM(AG52,AT52)</f>
        <v>0</v>
      </c>
      <c r="AO52" s="121"/>
      <c r="AP52" s="121"/>
      <c r="AQ52" s="123" t="s">
        <v>76</v>
      </c>
      <c r="AR52" s="124"/>
      <c r="AS52" s="125">
        <v>0</v>
      </c>
      <c r="AT52" s="126">
        <f>ROUND(SUM(AV52:AW52),2)</f>
        <v>0</v>
      </c>
      <c r="AU52" s="127">
        <f>'SV18-08-R2 - Zřízení nové...'!P110</f>
        <v>0</v>
      </c>
      <c r="AV52" s="126">
        <f>'SV18-08-R2 - Zřízení nové...'!J28</f>
        <v>0</v>
      </c>
      <c r="AW52" s="126">
        <f>'SV18-08-R2 - Zřízení nové...'!J29</f>
        <v>0</v>
      </c>
      <c r="AX52" s="126">
        <f>'SV18-08-R2 - Zřízení nové...'!J30</f>
        <v>0</v>
      </c>
      <c r="AY52" s="126">
        <f>'SV18-08-R2 - Zřízení nové...'!J31</f>
        <v>0</v>
      </c>
      <c r="AZ52" s="126">
        <f>'SV18-08-R2 - Zřízení nové...'!F28</f>
        <v>0</v>
      </c>
      <c r="BA52" s="126">
        <f>'SV18-08-R2 - Zřízení nové...'!F29</f>
        <v>0</v>
      </c>
      <c r="BB52" s="126">
        <f>'SV18-08-R2 - Zřízení nové...'!F30</f>
        <v>0</v>
      </c>
      <c r="BC52" s="126">
        <f>'SV18-08-R2 - Zřízení nové...'!F31</f>
        <v>0</v>
      </c>
      <c r="BD52" s="128">
        <f>'SV18-08-R2 - Zřízení nové...'!F32</f>
        <v>0</v>
      </c>
      <c r="BT52" s="129" t="s">
        <v>77</v>
      </c>
      <c r="BU52" s="129" t="s">
        <v>78</v>
      </c>
      <c r="BV52" s="129" t="s">
        <v>73</v>
      </c>
      <c r="BW52" s="129" t="s">
        <v>7</v>
      </c>
      <c r="BX52" s="129" t="s">
        <v>74</v>
      </c>
      <c r="CL52" s="129" t="s">
        <v>21</v>
      </c>
    </row>
    <row r="53" s="1" customFormat="1" ht="30" customHeight="1">
      <c r="B53" s="45"/>
      <c r="C53" s="73"/>
      <c r="D53" s="73"/>
      <c r="E53" s="73"/>
      <c r="F53" s="73"/>
      <c r="G53" s="73"/>
      <c r="H53" s="73"/>
      <c r="I53" s="73"/>
      <c r="J53" s="73"/>
      <c r="K53" s="73"/>
      <c r="L53" s="73"/>
      <c r="M53" s="73"/>
      <c r="N53" s="73"/>
      <c r="O53" s="73"/>
      <c r="P53" s="73"/>
      <c r="Q53" s="73"/>
      <c r="R53" s="73"/>
      <c r="S53" s="73"/>
      <c r="T53" s="73"/>
      <c r="U53" s="73"/>
      <c r="V53" s="73"/>
      <c r="W53" s="73"/>
      <c r="X53" s="73"/>
      <c r="Y53" s="73"/>
      <c r="Z53" s="73"/>
      <c r="AA53" s="73"/>
      <c r="AB53" s="73"/>
      <c r="AC53" s="73"/>
      <c r="AD53" s="73"/>
      <c r="AE53" s="73"/>
      <c r="AF53" s="73"/>
      <c r="AG53" s="73"/>
      <c r="AH53" s="73"/>
      <c r="AI53" s="73"/>
      <c r="AJ53" s="73"/>
      <c r="AK53" s="73"/>
      <c r="AL53" s="73"/>
      <c r="AM53" s="73"/>
      <c r="AN53" s="73"/>
      <c r="AO53" s="73"/>
      <c r="AP53" s="73"/>
      <c r="AQ53" s="73"/>
      <c r="AR53" s="71"/>
    </row>
    <row r="54" s="1" customFormat="1" ht="6.96" customHeight="1">
      <c r="B54" s="66"/>
      <c r="C54" s="67"/>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67"/>
      <c r="AH54" s="67"/>
      <c r="AI54" s="67"/>
      <c r="AJ54" s="67"/>
      <c r="AK54" s="67"/>
      <c r="AL54" s="67"/>
      <c r="AM54" s="67"/>
      <c r="AN54" s="67"/>
      <c r="AO54" s="67"/>
      <c r="AP54" s="67"/>
      <c r="AQ54" s="67"/>
      <c r="AR54" s="71"/>
    </row>
  </sheetData>
  <sheetProtection sheet="1" formatColumns="0" formatRows="0" objects="1" scenarios="1" spinCount="100000" saltValue="Mx/xO+jFP+UPsW3BPcv1LQfHHZspGzXVe7TUVD/conHdCDMYwFglfBs4BhMfEHIkiVw2rc2sFDodRUA1TcapXA==" hashValue="is+9eIjHhXXO+apCaBzmS7ymIFI9dYumP/UToBClNKZMHN5/SQbfuwtyztmRkAcB7f5+8GKMKF8fjfZFyhF46Q==" algorithmName="SHA-512" password="CC35"/>
  <mergeCells count="41">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G51:AM51"/>
    <mergeCell ref="AN51:AP51"/>
    <mergeCell ref="AR2:BE2"/>
  </mergeCells>
  <hyperlinks>
    <hyperlink ref="K1:S1" location="C2" display="1) Rekapitulace stavby"/>
    <hyperlink ref="W1:AI1" location="C51" display="2) Rekapitulace objektů stavby a soupisů prací"/>
    <hyperlink ref="A52" location="'SV18-08-R2 - Zřízení nové...'!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30"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0"/>
      <c r="B1" s="131"/>
      <c r="C1" s="131"/>
      <c r="D1" s="132" t="s">
        <v>1</v>
      </c>
      <c r="E1" s="131"/>
      <c r="F1" s="133" t="s">
        <v>79</v>
      </c>
      <c r="G1" s="133" t="s">
        <v>80</v>
      </c>
      <c r="H1" s="133"/>
      <c r="I1" s="134"/>
      <c r="J1" s="133" t="s">
        <v>81</v>
      </c>
      <c r="K1" s="132" t="s">
        <v>82</v>
      </c>
      <c r="L1" s="133" t="s">
        <v>83</v>
      </c>
      <c r="M1" s="133"/>
      <c r="N1" s="133"/>
      <c r="O1" s="133"/>
      <c r="P1" s="133"/>
      <c r="Q1" s="133"/>
      <c r="R1" s="133"/>
      <c r="S1" s="133"/>
      <c r="T1" s="133"/>
      <c r="U1" s="19"/>
      <c r="V1" s="19"/>
      <c r="W1" s="20"/>
      <c r="X1" s="20"/>
      <c r="Y1" s="20"/>
      <c r="Z1" s="20"/>
      <c r="AA1" s="20"/>
      <c r="AB1" s="20"/>
      <c r="AC1" s="20"/>
      <c r="AD1" s="20"/>
      <c r="AE1" s="20"/>
      <c r="AF1" s="20"/>
      <c r="AG1" s="20"/>
      <c r="AH1" s="20"/>
      <c r="AI1" s="20"/>
      <c r="AJ1" s="20"/>
      <c r="AK1" s="20"/>
      <c r="AL1" s="20"/>
      <c r="AM1" s="20"/>
      <c r="AN1" s="20"/>
      <c r="AO1" s="20"/>
      <c r="AP1" s="20"/>
      <c r="AQ1" s="20"/>
      <c r="AR1" s="20"/>
      <c r="AS1" s="20"/>
      <c r="AT1" s="20"/>
      <c r="AU1" s="20"/>
      <c r="AV1" s="20"/>
      <c r="AW1" s="20"/>
      <c r="AX1" s="20"/>
      <c r="AY1" s="20"/>
      <c r="AZ1" s="20"/>
      <c r="BA1" s="20"/>
      <c r="BB1" s="20"/>
      <c r="BC1" s="20"/>
      <c r="BD1" s="20"/>
      <c r="BE1" s="20"/>
      <c r="BF1" s="20"/>
      <c r="BG1" s="20"/>
      <c r="BH1" s="20"/>
      <c r="BI1" s="20"/>
      <c r="BJ1" s="20"/>
      <c r="BK1" s="20"/>
      <c r="BL1" s="20"/>
      <c r="BM1" s="20"/>
      <c r="BN1" s="20"/>
      <c r="BO1" s="20"/>
      <c r="BP1" s="20"/>
      <c r="BQ1" s="20"/>
      <c r="BR1" s="20"/>
    </row>
    <row r="2" ht="36.96" customHeight="1">
      <c r="L2"/>
      <c r="AT2" s="23" t="s">
        <v>7</v>
      </c>
    </row>
    <row r="3" ht="6.96" customHeight="1">
      <c r="B3" s="24"/>
      <c r="C3" s="25"/>
      <c r="D3" s="25"/>
      <c r="E3" s="25"/>
      <c r="F3" s="25"/>
      <c r="G3" s="25"/>
      <c r="H3" s="25"/>
      <c r="I3" s="135"/>
      <c r="J3" s="25"/>
      <c r="K3" s="26"/>
      <c r="AT3" s="23" t="s">
        <v>84</v>
      </c>
    </row>
    <row r="4" ht="36.96" customHeight="1">
      <c r="B4" s="27"/>
      <c r="C4" s="28"/>
      <c r="D4" s="29" t="s">
        <v>85</v>
      </c>
      <c r="E4" s="28"/>
      <c r="F4" s="28"/>
      <c r="G4" s="28"/>
      <c r="H4" s="28"/>
      <c r="I4" s="136"/>
      <c r="J4" s="28"/>
      <c r="K4" s="30"/>
      <c r="M4" s="31" t="s">
        <v>12</v>
      </c>
      <c r="AT4" s="23" t="s">
        <v>6</v>
      </c>
    </row>
    <row r="5" ht="6.96" customHeight="1">
      <c r="B5" s="27"/>
      <c r="C5" s="28"/>
      <c r="D5" s="28"/>
      <c r="E5" s="28"/>
      <c r="F5" s="28"/>
      <c r="G5" s="28"/>
      <c r="H5" s="28"/>
      <c r="I5" s="136"/>
      <c r="J5" s="28"/>
      <c r="K5" s="30"/>
    </row>
    <row r="6" s="1" customFormat="1">
      <c r="B6" s="45"/>
      <c r="C6" s="46"/>
      <c r="D6" s="39" t="s">
        <v>18</v>
      </c>
      <c r="E6" s="46"/>
      <c r="F6" s="46"/>
      <c r="G6" s="46"/>
      <c r="H6" s="46"/>
      <c r="I6" s="137"/>
      <c r="J6" s="46"/>
      <c r="K6" s="50"/>
    </row>
    <row r="7" s="1" customFormat="1" ht="36.96" customHeight="1">
      <c r="B7" s="45"/>
      <c r="C7" s="46"/>
      <c r="D7" s="46"/>
      <c r="E7" s="138" t="s">
        <v>19</v>
      </c>
      <c r="F7" s="46"/>
      <c r="G7" s="46"/>
      <c r="H7" s="46"/>
      <c r="I7" s="137"/>
      <c r="J7" s="46"/>
      <c r="K7" s="50"/>
    </row>
    <row r="8" s="1" customFormat="1">
      <c r="B8" s="45"/>
      <c r="C8" s="46"/>
      <c r="D8" s="46"/>
      <c r="E8" s="46"/>
      <c r="F8" s="46"/>
      <c r="G8" s="46"/>
      <c r="H8" s="46"/>
      <c r="I8" s="137"/>
      <c r="J8" s="46"/>
      <c r="K8" s="50"/>
    </row>
    <row r="9" s="1" customFormat="1" ht="14.4" customHeight="1">
      <c r="B9" s="45"/>
      <c r="C9" s="46"/>
      <c r="D9" s="39" t="s">
        <v>20</v>
      </c>
      <c r="E9" s="46"/>
      <c r="F9" s="34" t="s">
        <v>21</v>
      </c>
      <c r="G9" s="46"/>
      <c r="H9" s="46"/>
      <c r="I9" s="139" t="s">
        <v>22</v>
      </c>
      <c r="J9" s="34" t="s">
        <v>21</v>
      </c>
      <c r="K9" s="50"/>
    </row>
    <row r="10" s="1" customFormat="1" ht="14.4" customHeight="1">
      <c r="B10" s="45"/>
      <c r="C10" s="46"/>
      <c r="D10" s="39" t="s">
        <v>23</v>
      </c>
      <c r="E10" s="46"/>
      <c r="F10" s="34" t="s">
        <v>24</v>
      </c>
      <c r="G10" s="46"/>
      <c r="H10" s="46"/>
      <c r="I10" s="139" t="s">
        <v>25</v>
      </c>
      <c r="J10" s="140" t="str">
        <f>'Rekapitulace stavby'!AN8</f>
        <v>10. 10. 2018</v>
      </c>
      <c r="K10" s="50"/>
    </row>
    <row r="11" s="1" customFormat="1" ht="10.8" customHeight="1">
      <c r="B11" s="45"/>
      <c r="C11" s="46"/>
      <c r="D11" s="46"/>
      <c r="E11" s="46"/>
      <c r="F11" s="46"/>
      <c r="G11" s="46"/>
      <c r="H11" s="46"/>
      <c r="I11" s="137"/>
      <c r="J11" s="46"/>
      <c r="K11" s="50"/>
    </row>
    <row r="12" s="1" customFormat="1" ht="14.4" customHeight="1">
      <c r="B12" s="45"/>
      <c r="C12" s="46"/>
      <c r="D12" s="39" t="s">
        <v>27</v>
      </c>
      <c r="E12" s="46"/>
      <c r="F12" s="46"/>
      <c r="G12" s="46"/>
      <c r="H12" s="46"/>
      <c r="I12" s="139" t="s">
        <v>28</v>
      </c>
      <c r="J12" s="34" t="s">
        <v>21</v>
      </c>
      <c r="K12" s="50"/>
    </row>
    <row r="13" s="1" customFormat="1" ht="18" customHeight="1">
      <c r="B13" s="45"/>
      <c r="C13" s="46"/>
      <c r="D13" s="46"/>
      <c r="E13" s="34" t="s">
        <v>29</v>
      </c>
      <c r="F13" s="46"/>
      <c r="G13" s="46"/>
      <c r="H13" s="46"/>
      <c r="I13" s="139" t="s">
        <v>30</v>
      </c>
      <c r="J13" s="34" t="s">
        <v>21</v>
      </c>
      <c r="K13" s="50"/>
    </row>
    <row r="14" s="1" customFormat="1" ht="6.96" customHeight="1">
      <c r="B14" s="45"/>
      <c r="C14" s="46"/>
      <c r="D14" s="46"/>
      <c r="E14" s="46"/>
      <c r="F14" s="46"/>
      <c r="G14" s="46"/>
      <c r="H14" s="46"/>
      <c r="I14" s="137"/>
      <c r="J14" s="46"/>
      <c r="K14" s="50"/>
    </row>
    <row r="15" s="1" customFormat="1" ht="14.4" customHeight="1">
      <c r="B15" s="45"/>
      <c r="C15" s="46"/>
      <c r="D15" s="39" t="s">
        <v>31</v>
      </c>
      <c r="E15" s="46"/>
      <c r="F15" s="46"/>
      <c r="G15" s="46"/>
      <c r="H15" s="46"/>
      <c r="I15" s="139" t="s">
        <v>28</v>
      </c>
      <c r="J15" s="34" t="str">
        <f>IF('Rekapitulace stavby'!AN13="Vyplň údaj","",IF('Rekapitulace stavby'!AN13="","",'Rekapitulace stavby'!AN13))</f>
        <v/>
      </c>
      <c r="K15" s="50"/>
    </row>
    <row r="16" s="1" customFormat="1" ht="18" customHeight="1">
      <c r="B16" s="45"/>
      <c r="C16" s="46"/>
      <c r="D16" s="46"/>
      <c r="E16" s="34" t="str">
        <f>IF('Rekapitulace stavby'!E14="Vyplň údaj","",IF('Rekapitulace stavby'!E14="","",'Rekapitulace stavby'!E14))</f>
        <v/>
      </c>
      <c r="F16" s="46"/>
      <c r="G16" s="46"/>
      <c r="H16" s="46"/>
      <c r="I16" s="139" t="s">
        <v>30</v>
      </c>
      <c r="J16" s="34" t="str">
        <f>IF('Rekapitulace stavby'!AN14="Vyplň údaj","",IF('Rekapitulace stavby'!AN14="","",'Rekapitulace stavby'!AN14))</f>
        <v/>
      </c>
      <c r="K16" s="50"/>
    </row>
    <row r="17" s="1" customFormat="1" ht="6.96" customHeight="1">
      <c r="B17" s="45"/>
      <c r="C17" s="46"/>
      <c r="D17" s="46"/>
      <c r="E17" s="46"/>
      <c r="F17" s="46"/>
      <c r="G17" s="46"/>
      <c r="H17" s="46"/>
      <c r="I17" s="137"/>
      <c r="J17" s="46"/>
      <c r="K17" s="50"/>
    </row>
    <row r="18" s="1" customFormat="1" ht="14.4" customHeight="1">
      <c r="B18" s="45"/>
      <c r="C18" s="46"/>
      <c r="D18" s="39" t="s">
        <v>33</v>
      </c>
      <c r="E18" s="46"/>
      <c r="F18" s="46"/>
      <c r="G18" s="46"/>
      <c r="H18" s="46"/>
      <c r="I18" s="139" t="s">
        <v>28</v>
      </c>
      <c r="J18" s="34" t="s">
        <v>21</v>
      </c>
      <c r="K18" s="50"/>
    </row>
    <row r="19" s="1" customFormat="1" ht="18" customHeight="1">
      <c r="B19" s="45"/>
      <c r="C19" s="46"/>
      <c r="D19" s="46"/>
      <c r="E19" s="34" t="s">
        <v>34</v>
      </c>
      <c r="F19" s="46"/>
      <c r="G19" s="46"/>
      <c r="H19" s="46"/>
      <c r="I19" s="139" t="s">
        <v>30</v>
      </c>
      <c r="J19" s="34" t="s">
        <v>21</v>
      </c>
      <c r="K19" s="50"/>
    </row>
    <row r="20" s="1" customFormat="1" ht="6.96" customHeight="1">
      <c r="B20" s="45"/>
      <c r="C20" s="46"/>
      <c r="D20" s="46"/>
      <c r="E20" s="46"/>
      <c r="F20" s="46"/>
      <c r="G20" s="46"/>
      <c r="H20" s="46"/>
      <c r="I20" s="137"/>
      <c r="J20" s="46"/>
      <c r="K20" s="50"/>
    </row>
    <row r="21" s="1" customFormat="1" ht="14.4" customHeight="1">
      <c r="B21" s="45"/>
      <c r="C21" s="46"/>
      <c r="D21" s="39" t="s">
        <v>36</v>
      </c>
      <c r="E21" s="46"/>
      <c r="F21" s="46"/>
      <c r="G21" s="46"/>
      <c r="H21" s="46"/>
      <c r="I21" s="137"/>
      <c r="J21" s="46"/>
      <c r="K21" s="50"/>
    </row>
    <row r="22" s="6" customFormat="1" ht="71.25" customHeight="1">
      <c r="B22" s="141"/>
      <c r="C22" s="142"/>
      <c r="D22" s="142"/>
      <c r="E22" s="43" t="s">
        <v>37</v>
      </c>
      <c r="F22" s="43"/>
      <c r="G22" s="43"/>
      <c r="H22" s="43"/>
      <c r="I22" s="143"/>
      <c r="J22" s="142"/>
      <c r="K22" s="144"/>
    </row>
    <row r="23" s="1" customFormat="1" ht="6.96" customHeight="1">
      <c r="B23" s="45"/>
      <c r="C23" s="46"/>
      <c r="D23" s="46"/>
      <c r="E23" s="46"/>
      <c r="F23" s="46"/>
      <c r="G23" s="46"/>
      <c r="H23" s="46"/>
      <c r="I23" s="137"/>
      <c r="J23" s="46"/>
      <c r="K23" s="50"/>
    </row>
    <row r="24" s="1" customFormat="1" ht="6.96" customHeight="1">
      <c r="B24" s="45"/>
      <c r="C24" s="46"/>
      <c r="D24" s="105"/>
      <c r="E24" s="105"/>
      <c r="F24" s="105"/>
      <c r="G24" s="105"/>
      <c r="H24" s="105"/>
      <c r="I24" s="145"/>
      <c r="J24" s="105"/>
      <c r="K24" s="146"/>
    </row>
    <row r="25" s="1" customFormat="1" ht="25.44" customHeight="1">
      <c r="B25" s="45"/>
      <c r="C25" s="46"/>
      <c r="D25" s="147" t="s">
        <v>38</v>
      </c>
      <c r="E25" s="46"/>
      <c r="F25" s="46"/>
      <c r="G25" s="46"/>
      <c r="H25" s="46"/>
      <c r="I25" s="137"/>
      <c r="J25" s="148">
        <f>ROUND(J110,2)</f>
        <v>0</v>
      </c>
      <c r="K25" s="50"/>
    </row>
    <row r="26" s="1" customFormat="1" ht="6.96" customHeight="1">
      <c r="B26" s="45"/>
      <c r="C26" s="46"/>
      <c r="D26" s="105"/>
      <c r="E26" s="105"/>
      <c r="F26" s="105"/>
      <c r="G26" s="105"/>
      <c r="H26" s="105"/>
      <c r="I26" s="145"/>
      <c r="J26" s="105"/>
      <c r="K26" s="146"/>
    </row>
    <row r="27" s="1" customFormat="1" ht="14.4" customHeight="1">
      <c r="B27" s="45"/>
      <c r="C27" s="46"/>
      <c r="D27" s="46"/>
      <c r="E27" s="46"/>
      <c r="F27" s="51" t="s">
        <v>40</v>
      </c>
      <c r="G27" s="46"/>
      <c r="H27" s="46"/>
      <c r="I27" s="149" t="s">
        <v>39</v>
      </c>
      <c r="J27" s="51" t="s">
        <v>41</v>
      </c>
      <c r="K27" s="50"/>
    </row>
    <row r="28" s="1" customFormat="1" ht="14.4" customHeight="1">
      <c r="B28" s="45"/>
      <c r="C28" s="46"/>
      <c r="D28" s="54" t="s">
        <v>42</v>
      </c>
      <c r="E28" s="54" t="s">
        <v>43</v>
      </c>
      <c r="F28" s="150">
        <f>ROUND(SUM(BE110:BE2451), 2)</f>
        <v>0</v>
      </c>
      <c r="G28" s="46"/>
      <c r="H28" s="46"/>
      <c r="I28" s="151">
        <v>0.20999999999999999</v>
      </c>
      <c r="J28" s="150">
        <f>ROUND(ROUND((SUM(BE110:BE2451)), 2)*I28, 2)</f>
        <v>0</v>
      </c>
      <c r="K28" s="50"/>
    </row>
    <row r="29" s="1" customFormat="1" ht="14.4" customHeight="1">
      <c r="B29" s="45"/>
      <c r="C29" s="46"/>
      <c r="D29" s="46"/>
      <c r="E29" s="54" t="s">
        <v>44</v>
      </c>
      <c r="F29" s="150">
        <f>ROUND(SUM(BF110:BF2451), 2)</f>
        <v>0</v>
      </c>
      <c r="G29" s="46"/>
      <c r="H29" s="46"/>
      <c r="I29" s="151">
        <v>0.14999999999999999</v>
      </c>
      <c r="J29" s="150">
        <f>ROUND(ROUND((SUM(BF110:BF2451)), 2)*I29, 2)</f>
        <v>0</v>
      </c>
      <c r="K29" s="50"/>
    </row>
    <row r="30" hidden="1" s="1" customFormat="1" ht="14.4" customHeight="1">
      <c r="B30" s="45"/>
      <c r="C30" s="46"/>
      <c r="D30" s="46"/>
      <c r="E30" s="54" t="s">
        <v>45</v>
      </c>
      <c r="F30" s="150">
        <f>ROUND(SUM(BG110:BG2451), 2)</f>
        <v>0</v>
      </c>
      <c r="G30" s="46"/>
      <c r="H30" s="46"/>
      <c r="I30" s="151">
        <v>0.20999999999999999</v>
      </c>
      <c r="J30" s="150">
        <v>0</v>
      </c>
      <c r="K30" s="50"/>
    </row>
    <row r="31" hidden="1" s="1" customFormat="1" ht="14.4" customHeight="1">
      <c r="B31" s="45"/>
      <c r="C31" s="46"/>
      <c r="D31" s="46"/>
      <c r="E31" s="54" t="s">
        <v>46</v>
      </c>
      <c r="F31" s="150">
        <f>ROUND(SUM(BH110:BH2451), 2)</f>
        <v>0</v>
      </c>
      <c r="G31" s="46"/>
      <c r="H31" s="46"/>
      <c r="I31" s="151">
        <v>0.14999999999999999</v>
      </c>
      <c r="J31" s="150">
        <v>0</v>
      </c>
      <c r="K31" s="50"/>
    </row>
    <row r="32" hidden="1" s="1" customFormat="1" ht="14.4" customHeight="1">
      <c r="B32" s="45"/>
      <c r="C32" s="46"/>
      <c r="D32" s="46"/>
      <c r="E32" s="54" t="s">
        <v>47</v>
      </c>
      <c r="F32" s="150">
        <f>ROUND(SUM(BI110:BI2451), 2)</f>
        <v>0</v>
      </c>
      <c r="G32" s="46"/>
      <c r="H32" s="46"/>
      <c r="I32" s="151">
        <v>0</v>
      </c>
      <c r="J32" s="150">
        <v>0</v>
      </c>
      <c r="K32" s="50"/>
    </row>
    <row r="33" s="1" customFormat="1" ht="6.96" customHeight="1">
      <c r="B33" s="45"/>
      <c r="C33" s="46"/>
      <c r="D33" s="46"/>
      <c r="E33" s="46"/>
      <c r="F33" s="46"/>
      <c r="G33" s="46"/>
      <c r="H33" s="46"/>
      <c r="I33" s="137"/>
      <c r="J33" s="46"/>
      <c r="K33" s="50"/>
    </row>
    <row r="34" s="1" customFormat="1" ht="25.44" customHeight="1">
      <c r="B34" s="45"/>
      <c r="C34" s="152"/>
      <c r="D34" s="153" t="s">
        <v>48</v>
      </c>
      <c r="E34" s="97"/>
      <c r="F34" s="97"/>
      <c r="G34" s="154" t="s">
        <v>49</v>
      </c>
      <c r="H34" s="155" t="s">
        <v>50</v>
      </c>
      <c r="I34" s="156"/>
      <c r="J34" s="157">
        <f>SUM(J25:J32)</f>
        <v>0</v>
      </c>
      <c r="K34" s="158"/>
    </row>
    <row r="35" s="1" customFormat="1" ht="14.4" customHeight="1">
      <c r="B35" s="66"/>
      <c r="C35" s="67"/>
      <c r="D35" s="67"/>
      <c r="E35" s="67"/>
      <c r="F35" s="67"/>
      <c r="G35" s="67"/>
      <c r="H35" s="67"/>
      <c r="I35" s="159"/>
      <c r="J35" s="67"/>
      <c r="K35" s="68"/>
    </row>
    <row r="39" s="1" customFormat="1" ht="6.96" customHeight="1">
      <c r="B39" s="160"/>
      <c r="C39" s="161"/>
      <c r="D39" s="161"/>
      <c r="E39" s="161"/>
      <c r="F39" s="161"/>
      <c r="G39" s="161"/>
      <c r="H39" s="161"/>
      <c r="I39" s="162"/>
      <c r="J39" s="161"/>
      <c r="K39" s="163"/>
    </row>
    <row r="40" s="1" customFormat="1" ht="36.96" customHeight="1">
      <c r="B40" s="45"/>
      <c r="C40" s="29" t="s">
        <v>86</v>
      </c>
      <c r="D40" s="46"/>
      <c r="E40" s="46"/>
      <c r="F40" s="46"/>
      <c r="G40" s="46"/>
      <c r="H40" s="46"/>
      <c r="I40" s="137"/>
      <c r="J40" s="46"/>
      <c r="K40" s="50"/>
    </row>
    <row r="41" s="1" customFormat="1" ht="6.96" customHeight="1">
      <c r="B41" s="45"/>
      <c r="C41" s="46"/>
      <c r="D41" s="46"/>
      <c r="E41" s="46"/>
      <c r="F41" s="46"/>
      <c r="G41" s="46"/>
      <c r="H41" s="46"/>
      <c r="I41" s="137"/>
      <c r="J41" s="46"/>
      <c r="K41" s="50"/>
    </row>
    <row r="42" s="1" customFormat="1" ht="14.4" customHeight="1">
      <c r="B42" s="45"/>
      <c r="C42" s="39" t="s">
        <v>18</v>
      </c>
      <c r="D42" s="46"/>
      <c r="E42" s="46"/>
      <c r="F42" s="46"/>
      <c r="G42" s="46"/>
      <c r="H42" s="46"/>
      <c r="I42" s="137"/>
      <c r="J42" s="46"/>
      <c r="K42" s="50"/>
    </row>
    <row r="43" s="1" customFormat="1" ht="17.25" customHeight="1">
      <c r="B43" s="45"/>
      <c r="C43" s="46"/>
      <c r="D43" s="46"/>
      <c r="E43" s="138" t="str">
        <f>E7</f>
        <v>Zřízení nového oddělení OKIA a CLCHB</v>
      </c>
      <c r="F43" s="46"/>
      <c r="G43" s="46"/>
      <c r="H43" s="46"/>
      <c r="I43" s="137"/>
      <c r="J43" s="46"/>
      <c r="K43" s="50"/>
    </row>
    <row r="44" s="1" customFormat="1" ht="6.96" customHeight="1">
      <c r="B44" s="45"/>
      <c r="C44" s="46"/>
      <c r="D44" s="46"/>
      <c r="E44" s="46"/>
      <c r="F44" s="46"/>
      <c r="G44" s="46"/>
      <c r="H44" s="46"/>
      <c r="I44" s="137"/>
      <c r="J44" s="46"/>
      <c r="K44" s="50"/>
    </row>
    <row r="45" s="1" customFormat="1" ht="18" customHeight="1">
      <c r="B45" s="45"/>
      <c r="C45" s="39" t="s">
        <v>23</v>
      </c>
      <c r="D45" s="46"/>
      <c r="E45" s="46"/>
      <c r="F45" s="34" t="str">
        <f>F10</f>
        <v xml:space="preserve"> </v>
      </c>
      <c r="G45" s="46"/>
      <c r="H45" s="46"/>
      <c r="I45" s="139" t="s">
        <v>25</v>
      </c>
      <c r="J45" s="140" t="str">
        <f>IF(J10="","",J10)</f>
        <v>10. 10. 2018</v>
      </c>
      <c r="K45" s="50"/>
    </row>
    <row r="46" s="1" customFormat="1" ht="6.96" customHeight="1">
      <c r="B46" s="45"/>
      <c r="C46" s="46"/>
      <c r="D46" s="46"/>
      <c r="E46" s="46"/>
      <c r="F46" s="46"/>
      <c r="G46" s="46"/>
      <c r="H46" s="46"/>
      <c r="I46" s="137"/>
      <c r="J46" s="46"/>
      <c r="K46" s="50"/>
    </row>
    <row r="47" s="1" customFormat="1">
      <c r="B47" s="45"/>
      <c r="C47" s="39" t="s">
        <v>27</v>
      </c>
      <c r="D47" s="46"/>
      <c r="E47" s="46"/>
      <c r="F47" s="34" t="str">
        <f>E13</f>
        <v>Krajská zdravotní a.s.</v>
      </c>
      <c r="G47" s="46"/>
      <c r="H47" s="46"/>
      <c r="I47" s="139" t="s">
        <v>33</v>
      </c>
      <c r="J47" s="43" t="str">
        <f>E19</f>
        <v>Ing. Jiří Kyznar</v>
      </c>
      <c r="K47" s="50"/>
    </row>
    <row r="48" s="1" customFormat="1" ht="14.4" customHeight="1">
      <c r="B48" s="45"/>
      <c r="C48" s="39" t="s">
        <v>31</v>
      </c>
      <c r="D48" s="46"/>
      <c r="E48" s="46"/>
      <c r="F48" s="34" t="str">
        <f>IF(E16="","",E16)</f>
        <v/>
      </c>
      <c r="G48" s="46"/>
      <c r="H48" s="46"/>
      <c r="I48" s="137"/>
      <c r="J48" s="164"/>
      <c r="K48" s="50"/>
    </row>
    <row r="49" s="1" customFormat="1" ht="10.32" customHeight="1">
      <c r="B49" s="45"/>
      <c r="C49" s="46"/>
      <c r="D49" s="46"/>
      <c r="E49" s="46"/>
      <c r="F49" s="46"/>
      <c r="G49" s="46"/>
      <c r="H49" s="46"/>
      <c r="I49" s="137"/>
      <c r="J49" s="46"/>
      <c r="K49" s="50"/>
    </row>
    <row r="50" s="1" customFormat="1" ht="29.28" customHeight="1">
      <c r="B50" s="45"/>
      <c r="C50" s="165" t="s">
        <v>87</v>
      </c>
      <c r="D50" s="152"/>
      <c r="E50" s="152"/>
      <c r="F50" s="152"/>
      <c r="G50" s="152"/>
      <c r="H50" s="152"/>
      <c r="I50" s="166"/>
      <c r="J50" s="167" t="s">
        <v>88</v>
      </c>
      <c r="K50" s="168"/>
    </row>
    <row r="51" s="1" customFormat="1" ht="10.32" customHeight="1">
      <c r="B51" s="45"/>
      <c r="C51" s="46"/>
      <c r="D51" s="46"/>
      <c r="E51" s="46"/>
      <c r="F51" s="46"/>
      <c r="G51" s="46"/>
      <c r="H51" s="46"/>
      <c r="I51" s="137"/>
      <c r="J51" s="46"/>
      <c r="K51" s="50"/>
    </row>
    <row r="52" s="1" customFormat="1" ht="29.28" customHeight="1">
      <c r="B52" s="45"/>
      <c r="C52" s="169" t="s">
        <v>89</v>
      </c>
      <c r="D52" s="46"/>
      <c r="E52" s="46"/>
      <c r="F52" s="46"/>
      <c r="G52" s="46"/>
      <c r="H52" s="46"/>
      <c r="I52" s="137"/>
      <c r="J52" s="148">
        <f>J110</f>
        <v>0</v>
      </c>
      <c r="K52" s="50"/>
      <c r="AU52" s="23" t="s">
        <v>90</v>
      </c>
    </row>
    <row r="53" s="7" customFormat="1" ht="24.96" customHeight="1">
      <c r="B53" s="170"/>
      <c r="C53" s="171"/>
      <c r="D53" s="172" t="s">
        <v>91</v>
      </c>
      <c r="E53" s="173"/>
      <c r="F53" s="173"/>
      <c r="G53" s="173"/>
      <c r="H53" s="173"/>
      <c r="I53" s="174"/>
      <c r="J53" s="175">
        <f>J111</f>
        <v>0</v>
      </c>
      <c r="K53" s="176"/>
    </row>
    <row r="54" s="8" customFormat="1" ht="19.92" customHeight="1">
      <c r="B54" s="177"/>
      <c r="C54" s="178"/>
      <c r="D54" s="179" t="s">
        <v>92</v>
      </c>
      <c r="E54" s="180"/>
      <c r="F54" s="180"/>
      <c r="G54" s="180"/>
      <c r="H54" s="180"/>
      <c r="I54" s="181"/>
      <c r="J54" s="182">
        <f>J112</f>
        <v>0</v>
      </c>
      <c r="K54" s="183"/>
    </row>
    <row r="55" s="8" customFormat="1" ht="19.92" customHeight="1">
      <c r="B55" s="177"/>
      <c r="C55" s="178"/>
      <c r="D55" s="179" t="s">
        <v>93</v>
      </c>
      <c r="E55" s="180"/>
      <c r="F55" s="180"/>
      <c r="G55" s="180"/>
      <c r="H55" s="180"/>
      <c r="I55" s="181"/>
      <c r="J55" s="182">
        <f>J176</f>
        <v>0</v>
      </c>
      <c r="K55" s="183"/>
    </row>
    <row r="56" s="8" customFormat="1" ht="19.92" customHeight="1">
      <c r="B56" s="177"/>
      <c r="C56" s="178"/>
      <c r="D56" s="179" t="s">
        <v>94</v>
      </c>
      <c r="E56" s="180"/>
      <c r="F56" s="180"/>
      <c r="G56" s="180"/>
      <c r="H56" s="180"/>
      <c r="I56" s="181"/>
      <c r="J56" s="182">
        <f>J226</f>
        <v>0</v>
      </c>
      <c r="K56" s="183"/>
    </row>
    <row r="57" s="8" customFormat="1" ht="19.92" customHeight="1">
      <c r="B57" s="177"/>
      <c r="C57" s="178"/>
      <c r="D57" s="179" t="s">
        <v>95</v>
      </c>
      <c r="E57" s="180"/>
      <c r="F57" s="180"/>
      <c r="G57" s="180"/>
      <c r="H57" s="180"/>
      <c r="I57" s="181"/>
      <c r="J57" s="182">
        <f>J366</f>
        <v>0</v>
      </c>
      <c r="K57" s="183"/>
    </row>
    <row r="58" s="8" customFormat="1" ht="19.92" customHeight="1">
      <c r="B58" s="177"/>
      <c r="C58" s="178"/>
      <c r="D58" s="179" t="s">
        <v>96</v>
      </c>
      <c r="E58" s="180"/>
      <c r="F58" s="180"/>
      <c r="G58" s="180"/>
      <c r="H58" s="180"/>
      <c r="I58" s="181"/>
      <c r="J58" s="182">
        <f>J428</f>
        <v>0</v>
      </c>
      <c r="K58" s="183"/>
    </row>
    <row r="59" s="8" customFormat="1" ht="19.92" customHeight="1">
      <c r="B59" s="177"/>
      <c r="C59" s="178"/>
      <c r="D59" s="179" t="s">
        <v>97</v>
      </c>
      <c r="E59" s="180"/>
      <c r="F59" s="180"/>
      <c r="G59" s="180"/>
      <c r="H59" s="180"/>
      <c r="I59" s="181"/>
      <c r="J59" s="182">
        <f>J457</f>
        <v>0</v>
      </c>
      <c r="K59" s="183"/>
    </row>
    <row r="60" s="8" customFormat="1" ht="19.92" customHeight="1">
      <c r="B60" s="177"/>
      <c r="C60" s="178"/>
      <c r="D60" s="179" t="s">
        <v>98</v>
      </c>
      <c r="E60" s="180"/>
      <c r="F60" s="180"/>
      <c r="G60" s="180"/>
      <c r="H60" s="180"/>
      <c r="I60" s="181"/>
      <c r="J60" s="182">
        <f>J695</f>
        <v>0</v>
      </c>
      <c r="K60" s="183"/>
    </row>
    <row r="61" s="8" customFormat="1" ht="19.92" customHeight="1">
      <c r="B61" s="177"/>
      <c r="C61" s="178"/>
      <c r="D61" s="179" t="s">
        <v>99</v>
      </c>
      <c r="E61" s="180"/>
      <c r="F61" s="180"/>
      <c r="G61" s="180"/>
      <c r="H61" s="180"/>
      <c r="I61" s="181"/>
      <c r="J61" s="182">
        <f>J894</f>
        <v>0</v>
      </c>
      <c r="K61" s="183"/>
    </row>
    <row r="62" s="7" customFormat="1" ht="24.96" customHeight="1">
      <c r="B62" s="170"/>
      <c r="C62" s="171"/>
      <c r="D62" s="172" t="s">
        <v>100</v>
      </c>
      <c r="E62" s="173"/>
      <c r="F62" s="173"/>
      <c r="G62" s="173"/>
      <c r="H62" s="173"/>
      <c r="I62" s="174"/>
      <c r="J62" s="175">
        <f>J904</f>
        <v>0</v>
      </c>
      <c r="K62" s="176"/>
    </row>
    <row r="63" s="8" customFormat="1" ht="19.92" customHeight="1">
      <c r="B63" s="177"/>
      <c r="C63" s="178"/>
      <c r="D63" s="179" t="s">
        <v>101</v>
      </c>
      <c r="E63" s="180"/>
      <c r="F63" s="180"/>
      <c r="G63" s="180"/>
      <c r="H63" s="180"/>
      <c r="I63" s="181"/>
      <c r="J63" s="182">
        <f>J905</f>
        <v>0</v>
      </c>
      <c r="K63" s="183"/>
    </row>
    <row r="64" s="8" customFormat="1" ht="19.92" customHeight="1">
      <c r="B64" s="177"/>
      <c r="C64" s="178"/>
      <c r="D64" s="179" t="s">
        <v>102</v>
      </c>
      <c r="E64" s="180"/>
      <c r="F64" s="180"/>
      <c r="G64" s="180"/>
      <c r="H64" s="180"/>
      <c r="I64" s="181"/>
      <c r="J64" s="182">
        <f>J964</f>
        <v>0</v>
      </c>
      <c r="K64" s="183"/>
    </row>
    <row r="65" s="8" customFormat="1" ht="19.92" customHeight="1">
      <c r="B65" s="177"/>
      <c r="C65" s="178"/>
      <c r="D65" s="179" t="s">
        <v>103</v>
      </c>
      <c r="E65" s="180"/>
      <c r="F65" s="180"/>
      <c r="G65" s="180"/>
      <c r="H65" s="180"/>
      <c r="I65" s="181"/>
      <c r="J65" s="182">
        <f>J1068</f>
        <v>0</v>
      </c>
      <c r="K65" s="183"/>
    </row>
    <row r="66" s="8" customFormat="1" ht="19.92" customHeight="1">
      <c r="B66" s="177"/>
      <c r="C66" s="178"/>
      <c r="D66" s="179" t="s">
        <v>104</v>
      </c>
      <c r="E66" s="180"/>
      <c r="F66" s="180"/>
      <c r="G66" s="180"/>
      <c r="H66" s="180"/>
      <c r="I66" s="181"/>
      <c r="J66" s="182">
        <f>J1122</f>
        <v>0</v>
      </c>
      <c r="K66" s="183"/>
    </row>
    <row r="67" s="8" customFormat="1" ht="19.92" customHeight="1">
      <c r="B67" s="177"/>
      <c r="C67" s="178"/>
      <c r="D67" s="179" t="s">
        <v>105</v>
      </c>
      <c r="E67" s="180"/>
      <c r="F67" s="180"/>
      <c r="G67" s="180"/>
      <c r="H67" s="180"/>
      <c r="I67" s="181"/>
      <c r="J67" s="182">
        <f>J1220</f>
        <v>0</v>
      </c>
      <c r="K67" s="183"/>
    </row>
    <row r="68" s="8" customFormat="1" ht="19.92" customHeight="1">
      <c r="B68" s="177"/>
      <c r="C68" s="178"/>
      <c r="D68" s="179" t="s">
        <v>106</v>
      </c>
      <c r="E68" s="180"/>
      <c r="F68" s="180"/>
      <c r="G68" s="180"/>
      <c r="H68" s="180"/>
      <c r="I68" s="181"/>
      <c r="J68" s="182">
        <f>J1298</f>
        <v>0</v>
      </c>
      <c r="K68" s="183"/>
    </row>
    <row r="69" s="8" customFormat="1" ht="19.92" customHeight="1">
      <c r="B69" s="177"/>
      <c r="C69" s="178"/>
      <c r="D69" s="179" t="s">
        <v>107</v>
      </c>
      <c r="E69" s="180"/>
      <c r="F69" s="180"/>
      <c r="G69" s="180"/>
      <c r="H69" s="180"/>
      <c r="I69" s="181"/>
      <c r="J69" s="182">
        <f>J1406</f>
        <v>0</v>
      </c>
      <c r="K69" s="183"/>
    </row>
    <row r="70" s="8" customFormat="1" ht="19.92" customHeight="1">
      <c r="B70" s="177"/>
      <c r="C70" s="178"/>
      <c r="D70" s="179" t="s">
        <v>108</v>
      </c>
      <c r="E70" s="180"/>
      <c r="F70" s="180"/>
      <c r="G70" s="180"/>
      <c r="H70" s="180"/>
      <c r="I70" s="181"/>
      <c r="J70" s="182">
        <f>J1413</f>
        <v>0</v>
      </c>
      <c r="K70" s="183"/>
    </row>
    <row r="71" s="8" customFormat="1" ht="19.92" customHeight="1">
      <c r="B71" s="177"/>
      <c r="C71" s="178"/>
      <c r="D71" s="179" t="s">
        <v>109</v>
      </c>
      <c r="E71" s="180"/>
      <c r="F71" s="180"/>
      <c r="G71" s="180"/>
      <c r="H71" s="180"/>
      <c r="I71" s="181"/>
      <c r="J71" s="182">
        <f>J1418</f>
        <v>0</v>
      </c>
      <c r="K71" s="183"/>
    </row>
    <row r="72" s="8" customFormat="1" ht="19.92" customHeight="1">
      <c r="B72" s="177"/>
      <c r="C72" s="178"/>
      <c r="D72" s="179" t="s">
        <v>110</v>
      </c>
      <c r="E72" s="180"/>
      <c r="F72" s="180"/>
      <c r="G72" s="180"/>
      <c r="H72" s="180"/>
      <c r="I72" s="181"/>
      <c r="J72" s="182">
        <f>J1420</f>
        <v>0</v>
      </c>
      <c r="K72" s="183"/>
    </row>
    <row r="73" s="8" customFormat="1" ht="19.92" customHeight="1">
      <c r="B73" s="177"/>
      <c r="C73" s="178"/>
      <c r="D73" s="179" t="s">
        <v>111</v>
      </c>
      <c r="E73" s="180"/>
      <c r="F73" s="180"/>
      <c r="G73" s="180"/>
      <c r="H73" s="180"/>
      <c r="I73" s="181"/>
      <c r="J73" s="182">
        <f>J1434</f>
        <v>0</v>
      </c>
      <c r="K73" s="183"/>
    </row>
    <row r="74" s="8" customFormat="1" ht="19.92" customHeight="1">
      <c r="B74" s="177"/>
      <c r="C74" s="178"/>
      <c r="D74" s="179" t="s">
        <v>112</v>
      </c>
      <c r="E74" s="180"/>
      <c r="F74" s="180"/>
      <c r="G74" s="180"/>
      <c r="H74" s="180"/>
      <c r="I74" s="181"/>
      <c r="J74" s="182">
        <f>J1446</f>
        <v>0</v>
      </c>
      <c r="K74" s="183"/>
    </row>
    <row r="75" s="8" customFormat="1" ht="19.92" customHeight="1">
      <c r="B75" s="177"/>
      <c r="C75" s="178"/>
      <c r="D75" s="179" t="s">
        <v>113</v>
      </c>
      <c r="E75" s="180"/>
      <c r="F75" s="180"/>
      <c r="G75" s="180"/>
      <c r="H75" s="180"/>
      <c r="I75" s="181"/>
      <c r="J75" s="182">
        <f>J1478</f>
        <v>0</v>
      </c>
      <c r="K75" s="183"/>
    </row>
    <row r="76" s="8" customFormat="1" ht="19.92" customHeight="1">
      <c r="B76" s="177"/>
      <c r="C76" s="178"/>
      <c r="D76" s="179" t="s">
        <v>114</v>
      </c>
      <c r="E76" s="180"/>
      <c r="F76" s="180"/>
      <c r="G76" s="180"/>
      <c r="H76" s="180"/>
      <c r="I76" s="181"/>
      <c r="J76" s="182">
        <f>J1480</f>
        <v>0</v>
      </c>
      <c r="K76" s="183"/>
    </row>
    <row r="77" s="8" customFormat="1" ht="19.92" customHeight="1">
      <c r="B77" s="177"/>
      <c r="C77" s="178"/>
      <c r="D77" s="179" t="s">
        <v>115</v>
      </c>
      <c r="E77" s="180"/>
      <c r="F77" s="180"/>
      <c r="G77" s="180"/>
      <c r="H77" s="180"/>
      <c r="I77" s="181"/>
      <c r="J77" s="182">
        <f>J1483</f>
        <v>0</v>
      </c>
      <c r="K77" s="183"/>
    </row>
    <row r="78" s="8" customFormat="1" ht="19.92" customHeight="1">
      <c r="B78" s="177"/>
      <c r="C78" s="178"/>
      <c r="D78" s="179" t="s">
        <v>116</v>
      </c>
      <c r="E78" s="180"/>
      <c r="F78" s="180"/>
      <c r="G78" s="180"/>
      <c r="H78" s="180"/>
      <c r="I78" s="181"/>
      <c r="J78" s="182">
        <f>J1649</f>
        <v>0</v>
      </c>
      <c r="K78" s="183"/>
    </row>
    <row r="79" s="8" customFormat="1" ht="19.92" customHeight="1">
      <c r="B79" s="177"/>
      <c r="C79" s="178"/>
      <c r="D79" s="179" t="s">
        <v>117</v>
      </c>
      <c r="E79" s="180"/>
      <c r="F79" s="180"/>
      <c r="G79" s="180"/>
      <c r="H79" s="180"/>
      <c r="I79" s="181"/>
      <c r="J79" s="182">
        <f>J1687</f>
        <v>0</v>
      </c>
      <c r="K79" s="183"/>
    </row>
    <row r="80" s="8" customFormat="1" ht="19.92" customHeight="1">
      <c r="B80" s="177"/>
      <c r="C80" s="178"/>
      <c r="D80" s="179" t="s">
        <v>118</v>
      </c>
      <c r="E80" s="180"/>
      <c r="F80" s="180"/>
      <c r="G80" s="180"/>
      <c r="H80" s="180"/>
      <c r="I80" s="181"/>
      <c r="J80" s="182">
        <f>J1950</f>
        <v>0</v>
      </c>
      <c r="K80" s="183"/>
    </row>
    <row r="81" s="8" customFormat="1" ht="19.92" customHeight="1">
      <c r="B81" s="177"/>
      <c r="C81" s="178"/>
      <c r="D81" s="179" t="s">
        <v>119</v>
      </c>
      <c r="E81" s="180"/>
      <c r="F81" s="180"/>
      <c r="G81" s="180"/>
      <c r="H81" s="180"/>
      <c r="I81" s="181"/>
      <c r="J81" s="182">
        <f>J2027</f>
        <v>0</v>
      </c>
      <c r="K81" s="183"/>
    </row>
    <row r="82" s="8" customFormat="1" ht="19.92" customHeight="1">
      <c r="B82" s="177"/>
      <c r="C82" s="178"/>
      <c r="D82" s="179" t="s">
        <v>120</v>
      </c>
      <c r="E82" s="180"/>
      <c r="F82" s="180"/>
      <c r="G82" s="180"/>
      <c r="H82" s="180"/>
      <c r="I82" s="181"/>
      <c r="J82" s="182">
        <f>J2079</f>
        <v>0</v>
      </c>
      <c r="K82" s="183"/>
    </row>
    <row r="83" s="8" customFormat="1" ht="19.92" customHeight="1">
      <c r="B83" s="177"/>
      <c r="C83" s="178"/>
      <c r="D83" s="179" t="s">
        <v>121</v>
      </c>
      <c r="E83" s="180"/>
      <c r="F83" s="180"/>
      <c r="G83" s="180"/>
      <c r="H83" s="180"/>
      <c r="I83" s="181"/>
      <c r="J83" s="182">
        <f>J2148</f>
        <v>0</v>
      </c>
      <c r="K83" s="183"/>
    </row>
    <row r="84" s="8" customFormat="1" ht="19.92" customHeight="1">
      <c r="B84" s="177"/>
      <c r="C84" s="178"/>
      <c r="D84" s="179" t="s">
        <v>122</v>
      </c>
      <c r="E84" s="180"/>
      <c r="F84" s="180"/>
      <c r="G84" s="180"/>
      <c r="H84" s="180"/>
      <c r="I84" s="181"/>
      <c r="J84" s="182">
        <f>J2158</f>
        <v>0</v>
      </c>
      <c r="K84" s="183"/>
    </row>
    <row r="85" s="8" customFormat="1" ht="19.92" customHeight="1">
      <c r="B85" s="177"/>
      <c r="C85" s="178"/>
      <c r="D85" s="179" t="s">
        <v>123</v>
      </c>
      <c r="E85" s="180"/>
      <c r="F85" s="180"/>
      <c r="G85" s="180"/>
      <c r="H85" s="180"/>
      <c r="I85" s="181"/>
      <c r="J85" s="182">
        <f>J2247</f>
        <v>0</v>
      </c>
      <c r="K85" s="183"/>
    </row>
    <row r="86" s="8" customFormat="1" ht="19.92" customHeight="1">
      <c r="B86" s="177"/>
      <c r="C86" s="178"/>
      <c r="D86" s="179" t="s">
        <v>124</v>
      </c>
      <c r="E86" s="180"/>
      <c r="F86" s="180"/>
      <c r="G86" s="180"/>
      <c r="H86" s="180"/>
      <c r="I86" s="181"/>
      <c r="J86" s="182">
        <f>J2350</f>
        <v>0</v>
      </c>
      <c r="K86" s="183"/>
    </row>
    <row r="87" s="7" customFormat="1" ht="24.96" customHeight="1">
      <c r="B87" s="170"/>
      <c r="C87" s="171"/>
      <c r="D87" s="172" t="s">
        <v>125</v>
      </c>
      <c r="E87" s="173"/>
      <c r="F87" s="173"/>
      <c r="G87" s="173"/>
      <c r="H87" s="173"/>
      <c r="I87" s="174"/>
      <c r="J87" s="175">
        <f>J2442</f>
        <v>0</v>
      </c>
      <c r="K87" s="176"/>
    </row>
    <row r="88" s="8" customFormat="1" ht="19.92" customHeight="1">
      <c r="B88" s="177"/>
      <c r="C88" s="178"/>
      <c r="D88" s="179" t="s">
        <v>126</v>
      </c>
      <c r="E88" s="180"/>
      <c r="F88" s="180"/>
      <c r="G88" s="180"/>
      <c r="H88" s="180"/>
      <c r="I88" s="181"/>
      <c r="J88" s="182">
        <f>J2443</f>
        <v>0</v>
      </c>
      <c r="K88" s="183"/>
    </row>
    <row r="89" s="7" customFormat="1" ht="24.96" customHeight="1">
      <c r="B89" s="170"/>
      <c r="C89" s="171"/>
      <c r="D89" s="172" t="s">
        <v>127</v>
      </c>
      <c r="E89" s="173"/>
      <c r="F89" s="173"/>
      <c r="G89" s="173"/>
      <c r="H89" s="173"/>
      <c r="I89" s="174"/>
      <c r="J89" s="175">
        <f>J2445</f>
        <v>0</v>
      </c>
      <c r="K89" s="176"/>
    </row>
    <row r="90" s="8" customFormat="1" ht="19.92" customHeight="1">
      <c r="B90" s="177"/>
      <c r="C90" s="178"/>
      <c r="D90" s="179" t="s">
        <v>128</v>
      </c>
      <c r="E90" s="180"/>
      <c r="F90" s="180"/>
      <c r="G90" s="180"/>
      <c r="H90" s="180"/>
      <c r="I90" s="181"/>
      <c r="J90" s="182">
        <f>J2446</f>
        <v>0</v>
      </c>
      <c r="K90" s="183"/>
    </row>
    <row r="91" s="8" customFormat="1" ht="19.92" customHeight="1">
      <c r="B91" s="177"/>
      <c r="C91" s="178"/>
      <c r="D91" s="179" t="s">
        <v>129</v>
      </c>
      <c r="E91" s="180"/>
      <c r="F91" s="180"/>
      <c r="G91" s="180"/>
      <c r="H91" s="180"/>
      <c r="I91" s="181"/>
      <c r="J91" s="182">
        <f>J2448</f>
        <v>0</v>
      </c>
      <c r="K91" s="183"/>
    </row>
    <row r="92" s="8" customFormat="1" ht="19.92" customHeight="1">
      <c r="B92" s="177"/>
      <c r="C92" s="178"/>
      <c r="D92" s="179" t="s">
        <v>130</v>
      </c>
      <c r="E92" s="180"/>
      <c r="F92" s="180"/>
      <c r="G92" s="180"/>
      <c r="H92" s="180"/>
      <c r="I92" s="181"/>
      <c r="J92" s="182">
        <f>J2450</f>
        <v>0</v>
      </c>
      <c r="K92" s="183"/>
    </row>
    <row r="93" s="1" customFormat="1" ht="21.84" customHeight="1">
      <c r="B93" s="45"/>
      <c r="C93" s="46"/>
      <c r="D93" s="46"/>
      <c r="E93" s="46"/>
      <c r="F93" s="46"/>
      <c r="G93" s="46"/>
      <c r="H93" s="46"/>
      <c r="I93" s="137"/>
      <c r="J93" s="46"/>
      <c r="K93" s="50"/>
    </row>
    <row r="94" s="1" customFormat="1" ht="6.96" customHeight="1">
      <c r="B94" s="66"/>
      <c r="C94" s="67"/>
      <c r="D94" s="67"/>
      <c r="E94" s="67"/>
      <c r="F94" s="67"/>
      <c r="G94" s="67"/>
      <c r="H94" s="67"/>
      <c r="I94" s="159"/>
      <c r="J94" s="67"/>
      <c r="K94" s="68"/>
    </row>
    <row r="98" s="1" customFormat="1" ht="6.96" customHeight="1">
      <c r="B98" s="69"/>
      <c r="C98" s="70"/>
      <c r="D98" s="70"/>
      <c r="E98" s="70"/>
      <c r="F98" s="70"/>
      <c r="G98" s="70"/>
      <c r="H98" s="70"/>
      <c r="I98" s="162"/>
      <c r="J98" s="70"/>
      <c r="K98" s="70"/>
      <c r="L98" s="71"/>
    </row>
    <row r="99" s="1" customFormat="1" ht="36.96" customHeight="1">
      <c r="B99" s="45"/>
      <c r="C99" s="72" t="s">
        <v>131</v>
      </c>
      <c r="D99" s="73"/>
      <c r="E99" s="73"/>
      <c r="F99" s="73"/>
      <c r="G99" s="73"/>
      <c r="H99" s="73"/>
      <c r="I99" s="184"/>
      <c r="J99" s="73"/>
      <c r="K99" s="73"/>
      <c r="L99" s="71"/>
    </row>
    <row r="100" s="1" customFormat="1" ht="6.96" customHeight="1">
      <c r="B100" s="45"/>
      <c r="C100" s="73"/>
      <c r="D100" s="73"/>
      <c r="E100" s="73"/>
      <c r="F100" s="73"/>
      <c r="G100" s="73"/>
      <c r="H100" s="73"/>
      <c r="I100" s="184"/>
      <c r="J100" s="73"/>
      <c r="K100" s="73"/>
      <c r="L100" s="71"/>
    </row>
    <row r="101" s="1" customFormat="1" ht="14.4" customHeight="1">
      <c r="B101" s="45"/>
      <c r="C101" s="75" t="s">
        <v>18</v>
      </c>
      <c r="D101" s="73"/>
      <c r="E101" s="73"/>
      <c r="F101" s="73"/>
      <c r="G101" s="73"/>
      <c r="H101" s="73"/>
      <c r="I101" s="184"/>
      <c r="J101" s="73"/>
      <c r="K101" s="73"/>
      <c r="L101" s="71"/>
    </row>
    <row r="102" s="1" customFormat="1" ht="17.25" customHeight="1">
      <c r="B102" s="45"/>
      <c r="C102" s="73"/>
      <c r="D102" s="73"/>
      <c r="E102" s="81" t="str">
        <f>E7</f>
        <v>Zřízení nového oddělení OKIA a CLCHB</v>
      </c>
      <c r="F102" s="73"/>
      <c r="G102" s="73"/>
      <c r="H102" s="73"/>
      <c r="I102" s="184"/>
      <c r="J102" s="73"/>
      <c r="K102" s="73"/>
      <c r="L102" s="71"/>
    </row>
    <row r="103" s="1" customFormat="1" ht="6.96" customHeight="1">
      <c r="B103" s="45"/>
      <c r="C103" s="73"/>
      <c r="D103" s="73"/>
      <c r="E103" s="73"/>
      <c r="F103" s="73"/>
      <c r="G103" s="73"/>
      <c r="H103" s="73"/>
      <c r="I103" s="184"/>
      <c r="J103" s="73"/>
      <c r="K103" s="73"/>
      <c r="L103" s="71"/>
    </row>
    <row r="104" s="1" customFormat="1" ht="18" customHeight="1">
      <c r="B104" s="45"/>
      <c r="C104" s="75" t="s">
        <v>23</v>
      </c>
      <c r="D104" s="73"/>
      <c r="E104" s="73"/>
      <c r="F104" s="185" t="str">
        <f>F10</f>
        <v xml:space="preserve"> </v>
      </c>
      <c r="G104" s="73"/>
      <c r="H104" s="73"/>
      <c r="I104" s="186" t="s">
        <v>25</v>
      </c>
      <c r="J104" s="84" t="str">
        <f>IF(J10="","",J10)</f>
        <v>10. 10. 2018</v>
      </c>
      <c r="K104" s="73"/>
      <c r="L104" s="71"/>
    </row>
    <row r="105" s="1" customFormat="1" ht="6.96" customHeight="1">
      <c r="B105" s="45"/>
      <c r="C105" s="73"/>
      <c r="D105" s="73"/>
      <c r="E105" s="73"/>
      <c r="F105" s="73"/>
      <c r="G105" s="73"/>
      <c r="H105" s="73"/>
      <c r="I105" s="184"/>
      <c r="J105" s="73"/>
      <c r="K105" s="73"/>
      <c r="L105" s="71"/>
    </row>
    <row r="106" s="1" customFormat="1">
      <c r="B106" s="45"/>
      <c r="C106" s="75" t="s">
        <v>27</v>
      </c>
      <c r="D106" s="73"/>
      <c r="E106" s="73"/>
      <c r="F106" s="185" t="str">
        <f>E13</f>
        <v>Krajská zdravotní a.s.</v>
      </c>
      <c r="G106" s="73"/>
      <c r="H106" s="73"/>
      <c r="I106" s="186" t="s">
        <v>33</v>
      </c>
      <c r="J106" s="185" t="str">
        <f>E19</f>
        <v>Ing. Jiří Kyznar</v>
      </c>
      <c r="K106" s="73"/>
      <c r="L106" s="71"/>
    </row>
    <row r="107" s="1" customFormat="1" ht="14.4" customHeight="1">
      <c r="B107" s="45"/>
      <c r="C107" s="75" t="s">
        <v>31</v>
      </c>
      <c r="D107" s="73"/>
      <c r="E107" s="73"/>
      <c r="F107" s="185" t="str">
        <f>IF(E16="","",E16)</f>
        <v/>
      </c>
      <c r="G107" s="73"/>
      <c r="H107" s="73"/>
      <c r="I107" s="184"/>
      <c r="J107" s="73"/>
      <c r="K107" s="73"/>
      <c r="L107" s="71"/>
    </row>
    <row r="108" s="1" customFormat="1" ht="10.32" customHeight="1">
      <c r="B108" s="45"/>
      <c r="C108" s="73"/>
      <c r="D108" s="73"/>
      <c r="E108" s="73"/>
      <c r="F108" s="73"/>
      <c r="G108" s="73"/>
      <c r="H108" s="73"/>
      <c r="I108" s="184"/>
      <c r="J108" s="73"/>
      <c r="K108" s="73"/>
      <c r="L108" s="71"/>
    </row>
    <row r="109" s="9" customFormat="1" ht="29.28" customHeight="1">
      <c r="B109" s="187"/>
      <c r="C109" s="188" t="s">
        <v>132</v>
      </c>
      <c r="D109" s="189" t="s">
        <v>57</v>
      </c>
      <c r="E109" s="189" t="s">
        <v>53</v>
      </c>
      <c r="F109" s="189" t="s">
        <v>133</v>
      </c>
      <c r="G109" s="189" t="s">
        <v>134</v>
      </c>
      <c r="H109" s="189" t="s">
        <v>135</v>
      </c>
      <c r="I109" s="190" t="s">
        <v>136</v>
      </c>
      <c r="J109" s="189" t="s">
        <v>88</v>
      </c>
      <c r="K109" s="191" t="s">
        <v>137</v>
      </c>
      <c r="L109" s="192"/>
      <c r="M109" s="101" t="s">
        <v>138</v>
      </c>
      <c r="N109" s="102" t="s">
        <v>42</v>
      </c>
      <c r="O109" s="102" t="s">
        <v>139</v>
      </c>
      <c r="P109" s="102" t="s">
        <v>140</v>
      </c>
      <c r="Q109" s="102" t="s">
        <v>141</v>
      </c>
      <c r="R109" s="102" t="s">
        <v>142</v>
      </c>
      <c r="S109" s="102" t="s">
        <v>143</v>
      </c>
      <c r="T109" s="103" t="s">
        <v>144</v>
      </c>
    </row>
    <row r="110" s="1" customFormat="1" ht="29.28" customHeight="1">
      <c r="B110" s="45"/>
      <c r="C110" s="107" t="s">
        <v>89</v>
      </c>
      <c r="D110" s="73"/>
      <c r="E110" s="73"/>
      <c r="F110" s="73"/>
      <c r="G110" s="73"/>
      <c r="H110" s="73"/>
      <c r="I110" s="184"/>
      <c r="J110" s="193">
        <f>BK110</f>
        <v>0</v>
      </c>
      <c r="K110" s="73"/>
      <c r="L110" s="71"/>
      <c r="M110" s="104"/>
      <c r="N110" s="105"/>
      <c r="O110" s="105"/>
      <c r="P110" s="194">
        <f>P111+P904+P2442+P2445</f>
        <v>0</v>
      </c>
      <c r="Q110" s="105"/>
      <c r="R110" s="194">
        <f>R111+R904+R2442+R2445</f>
        <v>480.53850482999991</v>
      </c>
      <c r="S110" s="105"/>
      <c r="T110" s="195">
        <f>T111+T904+T2442+T2445</f>
        <v>190.07534411</v>
      </c>
      <c r="AT110" s="23" t="s">
        <v>71</v>
      </c>
      <c r="AU110" s="23" t="s">
        <v>90</v>
      </c>
      <c r="BK110" s="196">
        <f>BK111+BK904+BK2442+BK2445</f>
        <v>0</v>
      </c>
    </row>
    <row r="111" s="10" customFormat="1" ht="37.44" customHeight="1">
      <c r="B111" s="197"/>
      <c r="C111" s="198"/>
      <c r="D111" s="199" t="s">
        <v>71</v>
      </c>
      <c r="E111" s="200" t="s">
        <v>145</v>
      </c>
      <c r="F111" s="200" t="s">
        <v>146</v>
      </c>
      <c r="G111" s="198"/>
      <c r="H111" s="198"/>
      <c r="I111" s="201"/>
      <c r="J111" s="202">
        <f>BK111</f>
        <v>0</v>
      </c>
      <c r="K111" s="198"/>
      <c r="L111" s="203"/>
      <c r="M111" s="204"/>
      <c r="N111" s="205"/>
      <c r="O111" s="205"/>
      <c r="P111" s="206">
        <f>P112+P176+P226+P366+P428+P457+P695+P894</f>
        <v>0</v>
      </c>
      <c r="Q111" s="205"/>
      <c r="R111" s="206">
        <f>R112+R176+R226+R366+R428+R457+R695+R894</f>
        <v>439.4851745499999</v>
      </c>
      <c r="S111" s="205"/>
      <c r="T111" s="207">
        <f>T112+T176+T226+T366+T428+T457+T695+T894</f>
        <v>156.747197</v>
      </c>
      <c r="AR111" s="208" t="s">
        <v>77</v>
      </c>
      <c r="AT111" s="209" t="s">
        <v>71</v>
      </c>
      <c r="AU111" s="209" t="s">
        <v>72</v>
      </c>
      <c r="AY111" s="208" t="s">
        <v>147</v>
      </c>
      <c r="BK111" s="210">
        <f>BK112+BK176+BK226+BK366+BK428+BK457+BK695+BK894</f>
        <v>0</v>
      </c>
    </row>
    <row r="112" s="10" customFormat="1" ht="19.92" customHeight="1">
      <c r="B112" s="197"/>
      <c r="C112" s="198"/>
      <c r="D112" s="199" t="s">
        <v>71</v>
      </c>
      <c r="E112" s="211" t="s">
        <v>77</v>
      </c>
      <c r="F112" s="211" t="s">
        <v>148</v>
      </c>
      <c r="G112" s="198"/>
      <c r="H112" s="198"/>
      <c r="I112" s="201"/>
      <c r="J112" s="212">
        <f>BK112</f>
        <v>0</v>
      </c>
      <c r="K112" s="198"/>
      <c r="L112" s="203"/>
      <c r="M112" s="204"/>
      <c r="N112" s="205"/>
      <c r="O112" s="205"/>
      <c r="P112" s="206">
        <f>SUM(P113:P175)</f>
        <v>0</v>
      </c>
      <c r="Q112" s="205"/>
      <c r="R112" s="206">
        <f>SUM(R113:R175)</f>
        <v>79.602000000000004</v>
      </c>
      <c r="S112" s="205"/>
      <c r="T112" s="207">
        <f>SUM(T113:T175)</f>
        <v>45.936</v>
      </c>
      <c r="AR112" s="208" t="s">
        <v>77</v>
      </c>
      <c r="AT112" s="209" t="s">
        <v>71</v>
      </c>
      <c r="AU112" s="209" t="s">
        <v>77</v>
      </c>
      <c r="AY112" s="208" t="s">
        <v>147</v>
      </c>
      <c r="BK112" s="210">
        <f>SUM(BK113:BK175)</f>
        <v>0</v>
      </c>
    </row>
    <row r="113" s="1" customFormat="1" ht="38.25" customHeight="1">
      <c r="B113" s="45"/>
      <c r="C113" s="213" t="s">
        <v>77</v>
      </c>
      <c r="D113" s="213" t="s">
        <v>149</v>
      </c>
      <c r="E113" s="214" t="s">
        <v>150</v>
      </c>
      <c r="F113" s="215" t="s">
        <v>151</v>
      </c>
      <c r="G113" s="216" t="s">
        <v>152</v>
      </c>
      <c r="H113" s="217">
        <v>63.799999999999997</v>
      </c>
      <c r="I113" s="218"/>
      <c r="J113" s="219">
        <f>ROUND(I113*H113,2)</f>
        <v>0</v>
      </c>
      <c r="K113" s="215" t="s">
        <v>153</v>
      </c>
      <c r="L113" s="71"/>
      <c r="M113" s="220" t="s">
        <v>21</v>
      </c>
      <c r="N113" s="221" t="s">
        <v>43</v>
      </c>
      <c r="O113" s="46"/>
      <c r="P113" s="222">
        <f>O113*H113</f>
        <v>0</v>
      </c>
      <c r="Q113" s="222">
        <v>0</v>
      </c>
      <c r="R113" s="222">
        <f>Q113*H113</f>
        <v>0</v>
      </c>
      <c r="S113" s="222">
        <v>0.5</v>
      </c>
      <c r="T113" s="223">
        <f>S113*H113</f>
        <v>31.899999999999999</v>
      </c>
      <c r="AR113" s="23" t="s">
        <v>154</v>
      </c>
      <c r="AT113" s="23" t="s">
        <v>149</v>
      </c>
      <c r="AU113" s="23" t="s">
        <v>84</v>
      </c>
      <c r="AY113" s="23" t="s">
        <v>147</v>
      </c>
      <c r="BE113" s="224">
        <f>IF(N113="základní",J113,0)</f>
        <v>0</v>
      </c>
      <c r="BF113" s="224">
        <f>IF(N113="snížená",J113,0)</f>
        <v>0</v>
      </c>
      <c r="BG113" s="224">
        <f>IF(N113="zákl. přenesená",J113,0)</f>
        <v>0</v>
      </c>
      <c r="BH113" s="224">
        <f>IF(N113="sníž. přenesená",J113,0)</f>
        <v>0</v>
      </c>
      <c r="BI113" s="224">
        <f>IF(N113="nulová",J113,0)</f>
        <v>0</v>
      </c>
      <c r="BJ113" s="23" t="s">
        <v>77</v>
      </c>
      <c r="BK113" s="224">
        <f>ROUND(I113*H113,2)</f>
        <v>0</v>
      </c>
      <c r="BL113" s="23" t="s">
        <v>154</v>
      </c>
      <c r="BM113" s="23" t="s">
        <v>155</v>
      </c>
    </row>
    <row r="114" s="1" customFormat="1">
      <c r="B114" s="45"/>
      <c r="C114" s="73"/>
      <c r="D114" s="225" t="s">
        <v>156</v>
      </c>
      <c r="E114" s="73"/>
      <c r="F114" s="226" t="s">
        <v>157</v>
      </c>
      <c r="G114" s="73"/>
      <c r="H114" s="73"/>
      <c r="I114" s="184"/>
      <c r="J114" s="73"/>
      <c r="K114" s="73"/>
      <c r="L114" s="71"/>
      <c r="M114" s="227"/>
      <c r="N114" s="46"/>
      <c r="O114" s="46"/>
      <c r="P114" s="46"/>
      <c r="Q114" s="46"/>
      <c r="R114" s="46"/>
      <c r="S114" s="46"/>
      <c r="T114" s="94"/>
      <c r="AT114" s="23" t="s">
        <v>156</v>
      </c>
      <c r="AU114" s="23" t="s">
        <v>84</v>
      </c>
    </row>
    <row r="115" s="11" customFormat="1">
      <c r="B115" s="228"/>
      <c r="C115" s="229"/>
      <c r="D115" s="225" t="s">
        <v>158</v>
      </c>
      <c r="E115" s="230" t="s">
        <v>21</v>
      </c>
      <c r="F115" s="231" t="s">
        <v>159</v>
      </c>
      <c r="G115" s="229"/>
      <c r="H115" s="230" t="s">
        <v>21</v>
      </c>
      <c r="I115" s="232"/>
      <c r="J115" s="229"/>
      <c r="K115" s="229"/>
      <c r="L115" s="233"/>
      <c r="M115" s="234"/>
      <c r="N115" s="235"/>
      <c r="O115" s="235"/>
      <c r="P115" s="235"/>
      <c r="Q115" s="235"/>
      <c r="R115" s="235"/>
      <c r="S115" s="235"/>
      <c r="T115" s="236"/>
      <c r="AT115" s="237" t="s">
        <v>158</v>
      </c>
      <c r="AU115" s="237" t="s">
        <v>84</v>
      </c>
      <c r="AV115" s="11" t="s">
        <v>77</v>
      </c>
      <c r="AW115" s="11" t="s">
        <v>35</v>
      </c>
      <c r="AX115" s="11" t="s">
        <v>72</v>
      </c>
      <c r="AY115" s="237" t="s">
        <v>147</v>
      </c>
    </row>
    <row r="116" s="12" customFormat="1">
      <c r="B116" s="238"/>
      <c r="C116" s="239"/>
      <c r="D116" s="225" t="s">
        <v>158</v>
      </c>
      <c r="E116" s="240" t="s">
        <v>21</v>
      </c>
      <c r="F116" s="241" t="s">
        <v>160</v>
      </c>
      <c r="G116" s="239"/>
      <c r="H116" s="242">
        <v>63.799999999999997</v>
      </c>
      <c r="I116" s="243"/>
      <c r="J116" s="239"/>
      <c r="K116" s="239"/>
      <c r="L116" s="244"/>
      <c r="M116" s="245"/>
      <c r="N116" s="246"/>
      <c r="O116" s="246"/>
      <c r="P116" s="246"/>
      <c r="Q116" s="246"/>
      <c r="R116" s="246"/>
      <c r="S116" s="246"/>
      <c r="T116" s="247"/>
      <c r="AT116" s="248" t="s">
        <v>158</v>
      </c>
      <c r="AU116" s="248" t="s">
        <v>84</v>
      </c>
      <c r="AV116" s="12" t="s">
        <v>84</v>
      </c>
      <c r="AW116" s="12" t="s">
        <v>35</v>
      </c>
      <c r="AX116" s="12" t="s">
        <v>72</v>
      </c>
      <c r="AY116" s="248" t="s">
        <v>147</v>
      </c>
    </row>
    <row r="117" s="13" customFormat="1">
      <c r="B117" s="249"/>
      <c r="C117" s="250"/>
      <c r="D117" s="225" t="s">
        <v>158</v>
      </c>
      <c r="E117" s="251" t="s">
        <v>21</v>
      </c>
      <c r="F117" s="252" t="s">
        <v>161</v>
      </c>
      <c r="G117" s="250"/>
      <c r="H117" s="253">
        <v>63.799999999999997</v>
      </c>
      <c r="I117" s="254"/>
      <c r="J117" s="250"/>
      <c r="K117" s="250"/>
      <c r="L117" s="255"/>
      <c r="M117" s="256"/>
      <c r="N117" s="257"/>
      <c r="O117" s="257"/>
      <c r="P117" s="257"/>
      <c r="Q117" s="257"/>
      <c r="R117" s="257"/>
      <c r="S117" s="257"/>
      <c r="T117" s="258"/>
      <c r="AT117" s="259" t="s">
        <v>158</v>
      </c>
      <c r="AU117" s="259" t="s">
        <v>84</v>
      </c>
      <c r="AV117" s="13" t="s">
        <v>154</v>
      </c>
      <c r="AW117" s="13" t="s">
        <v>35</v>
      </c>
      <c r="AX117" s="13" t="s">
        <v>77</v>
      </c>
      <c r="AY117" s="259" t="s">
        <v>147</v>
      </c>
    </row>
    <row r="118" s="1" customFormat="1" ht="38.25" customHeight="1">
      <c r="B118" s="45"/>
      <c r="C118" s="213" t="s">
        <v>84</v>
      </c>
      <c r="D118" s="213" t="s">
        <v>149</v>
      </c>
      <c r="E118" s="214" t="s">
        <v>162</v>
      </c>
      <c r="F118" s="215" t="s">
        <v>163</v>
      </c>
      <c r="G118" s="216" t="s">
        <v>152</v>
      </c>
      <c r="H118" s="217">
        <v>63.799999999999997</v>
      </c>
      <c r="I118" s="218"/>
      <c r="J118" s="219">
        <f>ROUND(I118*H118,2)</f>
        <v>0</v>
      </c>
      <c r="K118" s="215" t="s">
        <v>153</v>
      </c>
      <c r="L118" s="71"/>
      <c r="M118" s="220" t="s">
        <v>21</v>
      </c>
      <c r="N118" s="221" t="s">
        <v>43</v>
      </c>
      <c r="O118" s="46"/>
      <c r="P118" s="222">
        <f>O118*H118</f>
        <v>0</v>
      </c>
      <c r="Q118" s="222">
        <v>0</v>
      </c>
      <c r="R118" s="222">
        <f>Q118*H118</f>
        <v>0</v>
      </c>
      <c r="S118" s="222">
        <v>0.22</v>
      </c>
      <c r="T118" s="223">
        <f>S118*H118</f>
        <v>14.036</v>
      </c>
      <c r="AR118" s="23" t="s">
        <v>154</v>
      </c>
      <c r="AT118" s="23" t="s">
        <v>149</v>
      </c>
      <c r="AU118" s="23" t="s">
        <v>84</v>
      </c>
      <c r="AY118" s="23" t="s">
        <v>147</v>
      </c>
      <c r="BE118" s="224">
        <f>IF(N118="základní",J118,0)</f>
        <v>0</v>
      </c>
      <c r="BF118" s="224">
        <f>IF(N118="snížená",J118,0)</f>
        <v>0</v>
      </c>
      <c r="BG118" s="224">
        <f>IF(N118="zákl. přenesená",J118,0)</f>
        <v>0</v>
      </c>
      <c r="BH118" s="224">
        <f>IF(N118="sníž. přenesená",J118,0)</f>
        <v>0</v>
      </c>
      <c r="BI118" s="224">
        <f>IF(N118="nulová",J118,0)</f>
        <v>0</v>
      </c>
      <c r="BJ118" s="23" t="s">
        <v>77</v>
      </c>
      <c r="BK118" s="224">
        <f>ROUND(I118*H118,2)</f>
        <v>0</v>
      </c>
      <c r="BL118" s="23" t="s">
        <v>154</v>
      </c>
      <c r="BM118" s="23" t="s">
        <v>164</v>
      </c>
    </row>
    <row r="119" s="1" customFormat="1">
      <c r="B119" s="45"/>
      <c r="C119" s="73"/>
      <c r="D119" s="225" t="s">
        <v>156</v>
      </c>
      <c r="E119" s="73"/>
      <c r="F119" s="226" t="s">
        <v>157</v>
      </c>
      <c r="G119" s="73"/>
      <c r="H119" s="73"/>
      <c r="I119" s="184"/>
      <c r="J119" s="73"/>
      <c r="K119" s="73"/>
      <c r="L119" s="71"/>
      <c r="M119" s="227"/>
      <c r="N119" s="46"/>
      <c r="O119" s="46"/>
      <c r="P119" s="46"/>
      <c r="Q119" s="46"/>
      <c r="R119" s="46"/>
      <c r="S119" s="46"/>
      <c r="T119" s="94"/>
      <c r="AT119" s="23" t="s">
        <v>156</v>
      </c>
      <c r="AU119" s="23" t="s">
        <v>84</v>
      </c>
    </row>
    <row r="120" s="11" customFormat="1">
      <c r="B120" s="228"/>
      <c r="C120" s="229"/>
      <c r="D120" s="225" t="s">
        <v>158</v>
      </c>
      <c r="E120" s="230" t="s">
        <v>21</v>
      </c>
      <c r="F120" s="231" t="s">
        <v>159</v>
      </c>
      <c r="G120" s="229"/>
      <c r="H120" s="230" t="s">
        <v>21</v>
      </c>
      <c r="I120" s="232"/>
      <c r="J120" s="229"/>
      <c r="K120" s="229"/>
      <c r="L120" s="233"/>
      <c r="M120" s="234"/>
      <c r="N120" s="235"/>
      <c r="O120" s="235"/>
      <c r="P120" s="235"/>
      <c r="Q120" s="235"/>
      <c r="R120" s="235"/>
      <c r="S120" s="235"/>
      <c r="T120" s="236"/>
      <c r="AT120" s="237" t="s">
        <v>158</v>
      </c>
      <c r="AU120" s="237" t="s">
        <v>84</v>
      </c>
      <c r="AV120" s="11" t="s">
        <v>77</v>
      </c>
      <c r="AW120" s="11" t="s">
        <v>35</v>
      </c>
      <c r="AX120" s="11" t="s">
        <v>72</v>
      </c>
      <c r="AY120" s="237" t="s">
        <v>147</v>
      </c>
    </row>
    <row r="121" s="12" customFormat="1">
      <c r="B121" s="238"/>
      <c r="C121" s="239"/>
      <c r="D121" s="225" t="s">
        <v>158</v>
      </c>
      <c r="E121" s="240" t="s">
        <v>21</v>
      </c>
      <c r="F121" s="241" t="s">
        <v>160</v>
      </c>
      <c r="G121" s="239"/>
      <c r="H121" s="242">
        <v>63.799999999999997</v>
      </c>
      <c r="I121" s="243"/>
      <c r="J121" s="239"/>
      <c r="K121" s="239"/>
      <c r="L121" s="244"/>
      <c r="M121" s="245"/>
      <c r="N121" s="246"/>
      <c r="O121" s="246"/>
      <c r="P121" s="246"/>
      <c r="Q121" s="246"/>
      <c r="R121" s="246"/>
      <c r="S121" s="246"/>
      <c r="T121" s="247"/>
      <c r="AT121" s="248" t="s">
        <v>158</v>
      </c>
      <c r="AU121" s="248" t="s">
        <v>84</v>
      </c>
      <c r="AV121" s="12" t="s">
        <v>84</v>
      </c>
      <c r="AW121" s="12" t="s">
        <v>35</v>
      </c>
      <c r="AX121" s="12" t="s">
        <v>72</v>
      </c>
      <c r="AY121" s="248" t="s">
        <v>147</v>
      </c>
    </row>
    <row r="122" s="13" customFormat="1">
      <c r="B122" s="249"/>
      <c r="C122" s="250"/>
      <c r="D122" s="225" t="s">
        <v>158</v>
      </c>
      <c r="E122" s="251" t="s">
        <v>21</v>
      </c>
      <c r="F122" s="252" t="s">
        <v>161</v>
      </c>
      <c r="G122" s="250"/>
      <c r="H122" s="253">
        <v>63.799999999999997</v>
      </c>
      <c r="I122" s="254"/>
      <c r="J122" s="250"/>
      <c r="K122" s="250"/>
      <c r="L122" s="255"/>
      <c r="M122" s="256"/>
      <c r="N122" s="257"/>
      <c r="O122" s="257"/>
      <c r="P122" s="257"/>
      <c r="Q122" s="257"/>
      <c r="R122" s="257"/>
      <c r="S122" s="257"/>
      <c r="T122" s="258"/>
      <c r="AT122" s="259" t="s">
        <v>158</v>
      </c>
      <c r="AU122" s="259" t="s">
        <v>84</v>
      </c>
      <c r="AV122" s="13" t="s">
        <v>154</v>
      </c>
      <c r="AW122" s="13" t="s">
        <v>35</v>
      </c>
      <c r="AX122" s="13" t="s">
        <v>77</v>
      </c>
      <c r="AY122" s="259" t="s">
        <v>147</v>
      </c>
    </row>
    <row r="123" s="1" customFormat="1" ht="25.5" customHeight="1">
      <c r="B123" s="45"/>
      <c r="C123" s="213" t="s">
        <v>165</v>
      </c>
      <c r="D123" s="213" t="s">
        <v>149</v>
      </c>
      <c r="E123" s="214" t="s">
        <v>166</v>
      </c>
      <c r="F123" s="215" t="s">
        <v>167</v>
      </c>
      <c r="G123" s="216" t="s">
        <v>168</v>
      </c>
      <c r="H123" s="217">
        <v>25.34</v>
      </c>
      <c r="I123" s="218"/>
      <c r="J123" s="219">
        <f>ROUND(I123*H123,2)</f>
        <v>0</v>
      </c>
      <c r="K123" s="215" t="s">
        <v>153</v>
      </c>
      <c r="L123" s="71"/>
      <c r="M123" s="220" t="s">
        <v>21</v>
      </c>
      <c r="N123" s="221" t="s">
        <v>43</v>
      </c>
      <c r="O123" s="46"/>
      <c r="P123" s="222">
        <f>O123*H123</f>
        <v>0</v>
      </c>
      <c r="Q123" s="222">
        <v>0</v>
      </c>
      <c r="R123" s="222">
        <f>Q123*H123</f>
        <v>0</v>
      </c>
      <c r="S123" s="222">
        <v>0</v>
      </c>
      <c r="T123" s="223">
        <f>S123*H123</f>
        <v>0</v>
      </c>
      <c r="AR123" s="23" t="s">
        <v>154</v>
      </c>
      <c r="AT123" s="23" t="s">
        <v>149</v>
      </c>
      <c r="AU123" s="23" t="s">
        <v>84</v>
      </c>
      <c r="AY123" s="23" t="s">
        <v>147</v>
      </c>
      <c r="BE123" s="224">
        <f>IF(N123="základní",J123,0)</f>
        <v>0</v>
      </c>
      <c r="BF123" s="224">
        <f>IF(N123="snížená",J123,0)</f>
        <v>0</v>
      </c>
      <c r="BG123" s="224">
        <f>IF(N123="zákl. přenesená",J123,0)</f>
        <v>0</v>
      </c>
      <c r="BH123" s="224">
        <f>IF(N123="sníž. přenesená",J123,0)</f>
        <v>0</v>
      </c>
      <c r="BI123" s="224">
        <f>IF(N123="nulová",J123,0)</f>
        <v>0</v>
      </c>
      <c r="BJ123" s="23" t="s">
        <v>77</v>
      </c>
      <c r="BK123" s="224">
        <f>ROUND(I123*H123,2)</f>
        <v>0</v>
      </c>
      <c r="BL123" s="23" t="s">
        <v>154</v>
      </c>
      <c r="BM123" s="23" t="s">
        <v>169</v>
      </c>
    </row>
    <row r="124" s="1" customFormat="1">
      <c r="B124" s="45"/>
      <c r="C124" s="73"/>
      <c r="D124" s="225" t="s">
        <v>156</v>
      </c>
      <c r="E124" s="73"/>
      <c r="F124" s="226" t="s">
        <v>170</v>
      </c>
      <c r="G124" s="73"/>
      <c r="H124" s="73"/>
      <c r="I124" s="184"/>
      <c r="J124" s="73"/>
      <c r="K124" s="73"/>
      <c r="L124" s="71"/>
      <c r="M124" s="227"/>
      <c r="N124" s="46"/>
      <c r="O124" s="46"/>
      <c r="P124" s="46"/>
      <c r="Q124" s="46"/>
      <c r="R124" s="46"/>
      <c r="S124" s="46"/>
      <c r="T124" s="94"/>
      <c r="AT124" s="23" t="s">
        <v>156</v>
      </c>
      <c r="AU124" s="23" t="s">
        <v>84</v>
      </c>
    </row>
    <row r="125" s="12" customFormat="1">
      <c r="B125" s="238"/>
      <c r="C125" s="239"/>
      <c r="D125" s="225" t="s">
        <v>158</v>
      </c>
      <c r="E125" s="239"/>
      <c r="F125" s="241" t="s">
        <v>171</v>
      </c>
      <c r="G125" s="239"/>
      <c r="H125" s="242">
        <v>25.34</v>
      </c>
      <c r="I125" s="243"/>
      <c r="J125" s="239"/>
      <c r="K125" s="239"/>
      <c r="L125" s="244"/>
      <c r="M125" s="245"/>
      <c r="N125" s="246"/>
      <c r="O125" s="246"/>
      <c r="P125" s="246"/>
      <c r="Q125" s="246"/>
      <c r="R125" s="246"/>
      <c r="S125" s="246"/>
      <c r="T125" s="247"/>
      <c r="AT125" s="248" t="s">
        <v>158</v>
      </c>
      <c r="AU125" s="248" t="s">
        <v>84</v>
      </c>
      <c r="AV125" s="12" t="s">
        <v>84</v>
      </c>
      <c r="AW125" s="12" t="s">
        <v>6</v>
      </c>
      <c r="AX125" s="12" t="s">
        <v>77</v>
      </c>
      <c r="AY125" s="248" t="s">
        <v>147</v>
      </c>
    </row>
    <row r="126" s="1" customFormat="1" ht="38.25" customHeight="1">
      <c r="B126" s="45"/>
      <c r="C126" s="213" t="s">
        <v>154</v>
      </c>
      <c r="D126" s="213" t="s">
        <v>149</v>
      </c>
      <c r="E126" s="214" t="s">
        <v>172</v>
      </c>
      <c r="F126" s="215" t="s">
        <v>173</v>
      </c>
      <c r="G126" s="216" t="s">
        <v>168</v>
      </c>
      <c r="H126" s="217">
        <v>101.368</v>
      </c>
      <c r="I126" s="218"/>
      <c r="J126" s="219">
        <f>ROUND(I126*H126,2)</f>
        <v>0</v>
      </c>
      <c r="K126" s="215" t="s">
        <v>153</v>
      </c>
      <c r="L126" s="71"/>
      <c r="M126" s="220" t="s">
        <v>21</v>
      </c>
      <c r="N126" s="221" t="s">
        <v>43</v>
      </c>
      <c r="O126" s="46"/>
      <c r="P126" s="222">
        <f>O126*H126</f>
        <v>0</v>
      </c>
      <c r="Q126" s="222">
        <v>0</v>
      </c>
      <c r="R126" s="222">
        <f>Q126*H126</f>
        <v>0</v>
      </c>
      <c r="S126" s="222">
        <v>0</v>
      </c>
      <c r="T126" s="223">
        <f>S126*H126</f>
        <v>0</v>
      </c>
      <c r="AR126" s="23" t="s">
        <v>154</v>
      </c>
      <c r="AT126" s="23" t="s">
        <v>149</v>
      </c>
      <c r="AU126" s="23" t="s">
        <v>84</v>
      </c>
      <c r="AY126" s="23" t="s">
        <v>147</v>
      </c>
      <c r="BE126" s="224">
        <f>IF(N126="základní",J126,0)</f>
        <v>0</v>
      </c>
      <c r="BF126" s="224">
        <f>IF(N126="snížená",J126,0)</f>
        <v>0</v>
      </c>
      <c r="BG126" s="224">
        <f>IF(N126="zákl. přenesená",J126,0)</f>
        <v>0</v>
      </c>
      <c r="BH126" s="224">
        <f>IF(N126="sníž. přenesená",J126,0)</f>
        <v>0</v>
      </c>
      <c r="BI126" s="224">
        <f>IF(N126="nulová",J126,0)</f>
        <v>0</v>
      </c>
      <c r="BJ126" s="23" t="s">
        <v>77</v>
      </c>
      <c r="BK126" s="224">
        <f>ROUND(I126*H126,2)</f>
        <v>0</v>
      </c>
      <c r="BL126" s="23" t="s">
        <v>154</v>
      </c>
      <c r="BM126" s="23" t="s">
        <v>174</v>
      </c>
    </row>
    <row r="127" s="1" customFormat="1">
      <c r="B127" s="45"/>
      <c r="C127" s="73"/>
      <c r="D127" s="225" t="s">
        <v>156</v>
      </c>
      <c r="E127" s="73"/>
      <c r="F127" s="226" t="s">
        <v>175</v>
      </c>
      <c r="G127" s="73"/>
      <c r="H127" s="73"/>
      <c r="I127" s="184"/>
      <c r="J127" s="73"/>
      <c r="K127" s="73"/>
      <c r="L127" s="71"/>
      <c r="M127" s="227"/>
      <c r="N127" s="46"/>
      <c r="O127" s="46"/>
      <c r="P127" s="46"/>
      <c r="Q127" s="46"/>
      <c r="R127" s="46"/>
      <c r="S127" s="46"/>
      <c r="T127" s="94"/>
      <c r="AT127" s="23" t="s">
        <v>156</v>
      </c>
      <c r="AU127" s="23" t="s">
        <v>84</v>
      </c>
    </row>
    <row r="128" s="11" customFormat="1">
      <c r="B128" s="228"/>
      <c r="C128" s="229"/>
      <c r="D128" s="225" t="s">
        <v>158</v>
      </c>
      <c r="E128" s="230" t="s">
        <v>21</v>
      </c>
      <c r="F128" s="231" t="s">
        <v>176</v>
      </c>
      <c r="G128" s="229"/>
      <c r="H128" s="230" t="s">
        <v>21</v>
      </c>
      <c r="I128" s="232"/>
      <c r="J128" s="229"/>
      <c r="K128" s="229"/>
      <c r="L128" s="233"/>
      <c r="M128" s="234"/>
      <c r="N128" s="235"/>
      <c r="O128" s="235"/>
      <c r="P128" s="235"/>
      <c r="Q128" s="235"/>
      <c r="R128" s="235"/>
      <c r="S128" s="235"/>
      <c r="T128" s="236"/>
      <c r="AT128" s="237" t="s">
        <v>158</v>
      </c>
      <c r="AU128" s="237" t="s">
        <v>84</v>
      </c>
      <c r="AV128" s="11" t="s">
        <v>77</v>
      </c>
      <c r="AW128" s="11" t="s">
        <v>35</v>
      </c>
      <c r="AX128" s="11" t="s">
        <v>72</v>
      </c>
      <c r="AY128" s="237" t="s">
        <v>147</v>
      </c>
    </row>
    <row r="129" s="12" customFormat="1">
      <c r="B129" s="238"/>
      <c r="C129" s="239"/>
      <c r="D129" s="225" t="s">
        <v>158</v>
      </c>
      <c r="E129" s="240" t="s">
        <v>21</v>
      </c>
      <c r="F129" s="241" t="s">
        <v>177</v>
      </c>
      <c r="G129" s="239"/>
      <c r="H129" s="242">
        <v>101.368</v>
      </c>
      <c r="I129" s="243"/>
      <c r="J129" s="239"/>
      <c r="K129" s="239"/>
      <c r="L129" s="244"/>
      <c r="M129" s="245"/>
      <c r="N129" s="246"/>
      <c r="O129" s="246"/>
      <c r="P129" s="246"/>
      <c r="Q129" s="246"/>
      <c r="R129" s="246"/>
      <c r="S129" s="246"/>
      <c r="T129" s="247"/>
      <c r="AT129" s="248" t="s">
        <v>158</v>
      </c>
      <c r="AU129" s="248" t="s">
        <v>84</v>
      </c>
      <c r="AV129" s="12" t="s">
        <v>84</v>
      </c>
      <c r="AW129" s="12" t="s">
        <v>35</v>
      </c>
      <c r="AX129" s="12" t="s">
        <v>72</v>
      </c>
      <c r="AY129" s="248" t="s">
        <v>147</v>
      </c>
    </row>
    <row r="130" s="13" customFormat="1">
      <c r="B130" s="249"/>
      <c r="C130" s="250"/>
      <c r="D130" s="225" t="s">
        <v>158</v>
      </c>
      <c r="E130" s="251" t="s">
        <v>21</v>
      </c>
      <c r="F130" s="252" t="s">
        <v>161</v>
      </c>
      <c r="G130" s="250"/>
      <c r="H130" s="253">
        <v>101.368</v>
      </c>
      <c r="I130" s="254"/>
      <c r="J130" s="250"/>
      <c r="K130" s="250"/>
      <c r="L130" s="255"/>
      <c r="M130" s="256"/>
      <c r="N130" s="257"/>
      <c r="O130" s="257"/>
      <c r="P130" s="257"/>
      <c r="Q130" s="257"/>
      <c r="R130" s="257"/>
      <c r="S130" s="257"/>
      <c r="T130" s="258"/>
      <c r="AT130" s="259" t="s">
        <v>158</v>
      </c>
      <c r="AU130" s="259" t="s">
        <v>84</v>
      </c>
      <c r="AV130" s="13" t="s">
        <v>154</v>
      </c>
      <c r="AW130" s="13" t="s">
        <v>35</v>
      </c>
      <c r="AX130" s="13" t="s">
        <v>77</v>
      </c>
      <c r="AY130" s="259" t="s">
        <v>147</v>
      </c>
    </row>
    <row r="131" s="1" customFormat="1" ht="38.25" customHeight="1">
      <c r="B131" s="45"/>
      <c r="C131" s="213" t="s">
        <v>178</v>
      </c>
      <c r="D131" s="213" t="s">
        <v>149</v>
      </c>
      <c r="E131" s="214" t="s">
        <v>179</v>
      </c>
      <c r="F131" s="215" t="s">
        <v>180</v>
      </c>
      <c r="G131" s="216" t="s">
        <v>168</v>
      </c>
      <c r="H131" s="217">
        <v>101.368</v>
      </c>
      <c r="I131" s="218"/>
      <c r="J131" s="219">
        <f>ROUND(I131*H131,2)</f>
        <v>0</v>
      </c>
      <c r="K131" s="215" t="s">
        <v>153</v>
      </c>
      <c r="L131" s="71"/>
      <c r="M131" s="220" t="s">
        <v>21</v>
      </c>
      <c r="N131" s="221" t="s">
        <v>43</v>
      </c>
      <c r="O131" s="46"/>
      <c r="P131" s="222">
        <f>O131*H131</f>
        <v>0</v>
      </c>
      <c r="Q131" s="222">
        <v>0</v>
      </c>
      <c r="R131" s="222">
        <f>Q131*H131</f>
        <v>0</v>
      </c>
      <c r="S131" s="222">
        <v>0</v>
      </c>
      <c r="T131" s="223">
        <f>S131*H131</f>
        <v>0</v>
      </c>
      <c r="AR131" s="23" t="s">
        <v>154</v>
      </c>
      <c r="AT131" s="23" t="s">
        <v>149</v>
      </c>
      <c r="AU131" s="23" t="s">
        <v>84</v>
      </c>
      <c r="AY131" s="23" t="s">
        <v>147</v>
      </c>
      <c r="BE131" s="224">
        <f>IF(N131="základní",J131,0)</f>
        <v>0</v>
      </c>
      <c r="BF131" s="224">
        <f>IF(N131="snížená",J131,0)</f>
        <v>0</v>
      </c>
      <c r="BG131" s="224">
        <f>IF(N131="zákl. přenesená",J131,0)</f>
        <v>0</v>
      </c>
      <c r="BH131" s="224">
        <f>IF(N131="sníž. přenesená",J131,0)</f>
        <v>0</v>
      </c>
      <c r="BI131" s="224">
        <f>IF(N131="nulová",J131,0)</f>
        <v>0</v>
      </c>
      <c r="BJ131" s="23" t="s">
        <v>77</v>
      </c>
      <c r="BK131" s="224">
        <f>ROUND(I131*H131,2)</f>
        <v>0</v>
      </c>
      <c r="BL131" s="23" t="s">
        <v>154</v>
      </c>
      <c r="BM131" s="23" t="s">
        <v>181</v>
      </c>
    </row>
    <row r="132" s="1" customFormat="1">
      <c r="B132" s="45"/>
      <c r="C132" s="73"/>
      <c r="D132" s="225" t="s">
        <v>156</v>
      </c>
      <c r="E132" s="73"/>
      <c r="F132" s="226" t="s">
        <v>175</v>
      </c>
      <c r="G132" s="73"/>
      <c r="H132" s="73"/>
      <c r="I132" s="184"/>
      <c r="J132" s="73"/>
      <c r="K132" s="73"/>
      <c r="L132" s="71"/>
      <c r="M132" s="227"/>
      <c r="N132" s="46"/>
      <c r="O132" s="46"/>
      <c r="P132" s="46"/>
      <c r="Q132" s="46"/>
      <c r="R132" s="46"/>
      <c r="S132" s="46"/>
      <c r="T132" s="94"/>
      <c r="AT132" s="23" t="s">
        <v>156</v>
      </c>
      <c r="AU132" s="23" t="s">
        <v>84</v>
      </c>
    </row>
    <row r="133" s="1" customFormat="1" ht="38.25" customHeight="1">
      <c r="B133" s="45"/>
      <c r="C133" s="213" t="s">
        <v>182</v>
      </c>
      <c r="D133" s="213" t="s">
        <v>149</v>
      </c>
      <c r="E133" s="214" t="s">
        <v>183</v>
      </c>
      <c r="F133" s="215" t="s">
        <v>184</v>
      </c>
      <c r="G133" s="216" t="s">
        <v>168</v>
      </c>
      <c r="H133" s="217">
        <v>1.296</v>
      </c>
      <c r="I133" s="218"/>
      <c r="J133" s="219">
        <f>ROUND(I133*H133,2)</f>
        <v>0</v>
      </c>
      <c r="K133" s="215" t="s">
        <v>153</v>
      </c>
      <c r="L133" s="71"/>
      <c r="M133" s="220" t="s">
        <v>21</v>
      </c>
      <c r="N133" s="221" t="s">
        <v>43</v>
      </c>
      <c r="O133" s="46"/>
      <c r="P133" s="222">
        <f>O133*H133</f>
        <v>0</v>
      </c>
      <c r="Q133" s="222">
        <v>0</v>
      </c>
      <c r="R133" s="222">
        <f>Q133*H133</f>
        <v>0</v>
      </c>
      <c r="S133" s="222">
        <v>0</v>
      </c>
      <c r="T133" s="223">
        <f>S133*H133</f>
        <v>0</v>
      </c>
      <c r="AR133" s="23" t="s">
        <v>154</v>
      </c>
      <c r="AT133" s="23" t="s">
        <v>149</v>
      </c>
      <c r="AU133" s="23" t="s">
        <v>84</v>
      </c>
      <c r="AY133" s="23" t="s">
        <v>147</v>
      </c>
      <c r="BE133" s="224">
        <f>IF(N133="základní",J133,0)</f>
        <v>0</v>
      </c>
      <c r="BF133" s="224">
        <f>IF(N133="snížená",J133,0)</f>
        <v>0</v>
      </c>
      <c r="BG133" s="224">
        <f>IF(N133="zákl. přenesená",J133,0)</f>
        <v>0</v>
      </c>
      <c r="BH133" s="224">
        <f>IF(N133="sníž. přenesená",J133,0)</f>
        <v>0</v>
      </c>
      <c r="BI133" s="224">
        <f>IF(N133="nulová",J133,0)</f>
        <v>0</v>
      </c>
      <c r="BJ133" s="23" t="s">
        <v>77</v>
      </c>
      <c r="BK133" s="224">
        <f>ROUND(I133*H133,2)</f>
        <v>0</v>
      </c>
      <c r="BL133" s="23" t="s">
        <v>154</v>
      </c>
      <c r="BM133" s="23" t="s">
        <v>185</v>
      </c>
    </row>
    <row r="134" s="1" customFormat="1">
      <c r="B134" s="45"/>
      <c r="C134" s="73"/>
      <c r="D134" s="225" t="s">
        <v>156</v>
      </c>
      <c r="E134" s="73"/>
      <c r="F134" s="226" t="s">
        <v>186</v>
      </c>
      <c r="G134" s="73"/>
      <c r="H134" s="73"/>
      <c r="I134" s="184"/>
      <c r="J134" s="73"/>
      <c r="K134" s="73"/>
      <c r="L134" s="71"/>
      <c r="M134" s="227"/>
      <c r="N134" s="46"/>
      <c r="O134" s="46"/>
      <c r="P134" s="46"/>
      <c r="Q134" s="46"/>
      <c r="R134" s="46"/>
      <c r="S134" s="46"/>
      <c r="T134" s="94"/>
      <c r="AT134" s="23" t="s">
        <v>156</v>
      </c>
      <c r="AU134" s="23" t="s">
        <v>84</v>
      </c>
    </row>
    <row r="135" s="11" customFormat="1">
      <c r="B135" s="228"/>
      <c r="C135" s="229"/>
      <c r="D135" s="225" t="s">
        <v>158</v>
      </c>
      <c r="E135" s="230" t="s">
        <v>21</v>
      </c>
      <c r="F135" s="231" t="s">
        <v>187</v>
      </c>
      <c r="G135" s="229"/>
      <c r="H135" s="230" t="s">
        <v>21</v>
      </c>
      <c r="I135" s="232"/>
      <c r="J135" s="229"/>
      <c r="K135" s="229"/>
      <c r="L135" s="233"/>
      <c r="M135" s="234"/>
      <c r="N135" s="235"/>
      <c r="O135" s="235"/>
      <c r="P135" s="235"/>
      <c r="Q135" s="235"/>
      <c r="R135" s="235"/>
      <c r="S135" s="235"/>
      <c r="T135" s="236"/>
      <c r="AT135" s="237" t="s">
        <v>158</v>
      </c>
      <c r="AU135" s="237" t="s">
        <v>84</v>
      </c>
      <c r="AV135" s="11" t="s">
        <v>77</v>
      </c>
      <c r="AW135" s="11" t="s">
        <v>35</v>
      </c>
      <c r="AX135" s="11" t="s">
        <v>72</v>
      </c>
      <c r="AY135" s="237" t="s">
        <v>147</v>
      </c>
    </row>
    <row r="136" s="12" customFormat="1">
      <c r="B136" s="238"/>
      <c r="C136" s="239"/>
      <c r="D136" s="225" t="s">
        <v>158</v>
      </c>
      <c r="E136" s="240" t="s">
        <v>21</v>
      </c>
      <c r="F136" s="241" t="s">
        <v>188</v>
      </c>
      <c r="G136" s="239"/>
      <c r="H136" s="242">
        <v>1.296</v>
      </c>
      <c r="I136" s="243"/>
      <c r="J136" s="239"/>
      <c r="K136" s="239"/>
      <c r="L136" s="244"/>
      <c r="M136" s="245"/>
      <c r="N136" s="246"/>
      <c r="O136" s="246"/>
      <c r="P136" s="246"/>
      <c r="Q136" s="246"/>
      <c r="R136" s="246"/>
      <c r="S136" s="246"/>
      <c r="T136" s="247"/>
      <c r="AT136" s="248" t="s">
        <v>158</v>
      </c>
      <c r="AU136" s="248" t="s">
        <v>84</v>
      </c>
      <c r="AV136" s="12" t="s">
        <v>84</v>
      </c>
      <c r="AW136" s="12" t="s">
        <v>35</v>
      </c>
      <c r="AX136" s="12" t="s">
        <v>72</v>
      </c>
      <c r="AY136" s="248" t="s">
        <v>147</v>
      </c>
    </row>
    <row r="137" s="13" customFormat="1">
      <c r="B137" s="249"/>
      <c r="C137" s="250"/>
      <c r="D137" s="225" t="s">
        <v>158</v>
      </c>
      <c r="E137" s="251" t="s">
        <v>21</v>
      </c>
      <c r="F137" s="252" t="s">
        <v>161</v>
      </c>
      <c r="G137" s="250"/>
      <c r="H137" s="253">
        <v>1.296</v>
      </c>
      <c r="I137" s="254"/>
      <c r="J137" s="250"/>
      <c r="K137" s="250"/>
      <c r="L137" s="255"/>
      <c r="M137" s="256"/>
      <c r="N137" s="257"/>
      <c r="O137" s="257"/>
      <c r="P137" s="257"/>
      <c r="Q137" s="257"/>
      <c r="R137" s="257"/>
      <c r="S137" s="257"/>
      <c r="T137" s="258"/>
      <c r="AT137" s="259" t="s">
        <v>158</v>
      </c>
      <c r="AU137" s="259" t="s">
        <v>84</v>
      </c>
      <c r="AV137" s="13" t="s">
        <v>154</v>
      </c>
      <c r="AW137" s="13" t="s">
        <v>35</v>
      </c>
      <c r="AX137" s="13" t="s">
        <v>77</v>
      </c>
      <c r="AY137" s="259" t="s">
        <v>147</v>
      </c>
    </row>
    <row r="138" s="1" customFormat="1" ht="38.25" customHeight="1">
      <c r="B138" s="45"/>
      <c r="C138" s="213" t="s">
        <v>189</v>
      </c>
      <c r="D138" s="213" t="s">
        <v>149</v>
      </c>
      <c r="E138" s="214" t="s">
        <v>190</v>
      </c>
      <c r="F138" s="215" t="s">
        <v>191</v>
      </c>
      <c r="G138" s="216" t="s">
        <v>168</v>
      </c>
      <c r="H138" s="217">
        <v>1.296</v>
      </c>
      <c r="I138" s="218"/>
      <c r="J138" s="219">
        <f>ROUND(I138*H138,2)</f>
        <v>0</v>
      </c>
      <c r="K138" s="215" t="s">
        <v>153</v>
      </c>
      <c r="L138" s="71"/>
      <c r="M138" s="220" t="s">
        <v>21</v>
      </c>
      <c r="N138" s="221" t="s">
        <v>43</v>
      </c>
      <c r="O138" s="46"/>
      <c r="P138" s="222">
        <f>O138*H138</f>
        <v>0</v>
      </c>
      <c r="Q138" s="222">
        <v>0</v>
      </c>
      <c r="R138" s="222">
        <f>Q138*H138</f>
        <v>0</v>
      </c>
      <c r="S138" s="222">
        <v>0</v>
      </c>
      <c r="T138" s="223">
        <f>S138*H138</f>
        <v>0</v>
      </c>
      <c r="AR138" s="23" t="s">
        <v>154</v>
      </c>
      <c r="AT138" s="23" t="s">
        <v>149</v>
      </c>
      <c r="AU138" s="23" t="s">
        <v>84</v>
      </c>
      <c r="AY138" s="23" t="s">
        <v>147</v>
      </c>
      <c r="BE138" s="224">
        <f>IF(N138="základní",J138,0)</f>
        <v>0</v>
      </c>
      <c r="BF138" s="224">
        <f>IF(N138="snížená",J138,0)</f>
        <v>0</v>
      </c>
      <c r="BG138" s="224">
        <f>IF(N138="zákl. přenesená",J138,0)</f>
        <v>0</v>
      </c>
      <c r="BH138" s="224">
        <f>IF(N138="sníž. přenesená",J138,0)</f>
        <v>0</v>
      </c>
      <c r="BI138" s="224">
        <f>IF(N138="nulová",J138,0)</f>
        <v>0</v>
      </c>
      <c r="BJ138" s="23" t="s">
        <v>77</v>
      </c>
      <c r="BK138" s="224">
        <f>ROUND(I138*H138,2)</f>
        <v>0</v>
      </c>
      <c r="BL138" s="23" t="s">
        <v>154</v>
      </c>
      <c r="BM138" s="23" t="s">
        <v>192</v>
      </c>
    </row>
    <row r="139" s="1" customFormat="1">
      <c r="B139" s="45"/>
      <c r="C139" s="73"/>
      <c r="D139" s="225" t="s">
        <v>156</v>
      </c>
      <c r="E139" s="73"/>
      <c r="F139" s="226" t="s">
        <v>186</v>
      </c>
      <c r="G139" s="73"/>
      <c r="H139" s="73"/>
      <c r="I139" s="184"/>
      <c r="J139" s="73"/>
      <c r="K139" s="73"/>
      <c r="L139" s="71"/>
      <c r="M139" s="227"/>
      <c r="N139" s="46"/>
      <c r="O139" s="46"/>
      <c r="P139" s="46"/>
      <c r="Q139" s="46"/>
      <c r="R139" s="46"/>
      <c r="S139" s="46"/>
      <c r="T139" s="94"/>
      <c r="AT139" s="23" t="s">
        <v>156</v>
      </c>
      <c r="AU139" s="23" t="s">
        <v>84</v>
      </c>
    </row>
    <row r="140" s="1" customFormat="1" ht="25.5" customHeight="1">
      <c r="B140" s="45"/>
      <c r="C140" s="213" t="s">
        <v>193</v>
      </c>
      <c r="D140" s="213" t="s">
        <v>149</v>
      </c>
      <c r="E140" s="214" t="s">
        <v>194</v>
      </c>
      <c r="F140" s="215" t="s">
        <v>195</v>
      </c>
      <c r="G140" s="216" t="s">
        <v>168</v>
      </c>
      <c r="H140" s="217">
        <v>3.8399999999999999</v>
      </c>
      <c r="I140" s="218"/>
      <c r="J140" s="219">
        <f>ROUND(I140*H140,2)</f>
        <v>0</v>
      </c>
      <c r="K140" s="215" t="s">
        <v>153</v>
      </c>
      <c r="L140" s="71"/>
      <c r="M140" s="220" t="s">
        <v>21</v>
      </c>
      <c r="N140" s="221" t="s">
        <v>43</v>
      </c>
      <c r="O140" s="46"/>
      <c r="P140" s="222">
        <f>O140*H140</f>
        <v>0</v>
      </c>
      <c r="Q140" s="222">
        <v>0</v>
      </c>
      <c r="R140" s="222">
        <f>Q140*H140</f>
        <v>0</v>
      </c>
      <c r="S140" s="222">
        <v>0</v>
      </c>
      <c r="T140" s="223">
        <f>S140*H140</f>
        <v>0</v>
      </c>
      <c r="AR140" s="23" t="s">
        <v>154</v>
      </c>
      <c r="AT140" s="23" t="s">
        <v>149</v>
      </c>
      <c r="AU140" s="23" t="s">
        <v>84</v>
      </c>
      <c r="AY140" s="23" t="s">
        <v>147</v>
      </c>
      <c r="BE140" s="224">
        <f>IF(N140="základní",J140,0)</f>
        <v>0</v>
      </c>
      <c r="BF140" s="224">
        <f>IF(N140="snížená",J140,0)</f>
        <v>0</v>
      </c>
      <c r="BG140" s="224">
        <f>IF(N140="zákl. přenesená",J140,0)</f>
        <v>0</v>
      </c>
      <c r="BH140" s="224">
        <f>IF(N140="sníž. přenesená",J140,0)</f>
        <v>0</v>
      </c>
      <c r="BI140" s="224">
        <f>IF(N140="nulová",J140,0)</f>
        <v>0</v>
      </c>
      <c r="BJ140" s="23" t="s">
        <v>77</v>
      </c>
      <c r="BK140" s="224">
        <f>ROUND(I140*H140,2)</f>
        <v>0</v>
      </c>
      <c r="BL140" s="23" t="s">
        <v>154</v>
      </c>
      <c r="BM140" s="23" t="s">
        <v>196</v>
      </c>
    </row>
    <row r="141" s="1" customFormat="1">
      <c r="B141" s="45"/>
      <c r="C141" s="73"/>
      <c r="D141" s="225" t="s">
        <v>156</v>
      </c>
      <c r="E141" s="73"/>
      <c r="F141" s="226" t="s">
        <v>197</v>
      </c>
      <c r="G141" s="73"/>
      <c r="H141" s="73"/>
      <c r="I141" s="184"/>
      <c r="J141" s="73"/>
      <c r="K141" s="73"/>
      <c r="L141" s="71"/>
      <c r="M141" s="227"/>
      <c r="N141" s="46"/>
      <c r="O141" s="46"/>
      <c r="P141" s="46"/>
      <c r="Q141" s="46"/>
      <c r="R141" s="46"/>
      <c r="S141" s="46"/>
      <c r="T141" s="94"/>
      <c r="AT141" s="23" t="s">
        <v>156</v>
      </c>
      <c r="AU141" s="23" t="s">
        <v>84</v>
      </c>
    </row>
    <row r="142" s="11" customFormat="1">
      <c r="B142" s="228"/>
      <c r="C142" s="229"/>
      <c r="D142" s="225" t="s">
        <v>158</v>
      </c>
      <c r="E142" s="230" t="s">
        <v>21</v>
      </c>
      <c r="F142" s="231" t="s">
        <v>198</v>
      </c>
      <c r="G142" s="229"/>
      <c r="H142" s="230" t="s">
        <v>21</v>
      </c>
      <c r="I142" s="232"/>
      <c r="J142" s="229"/>
      <c r="K142" s="229"/>
      <c r="L142" s="233"/>
      <c r="M142" s="234"/>
      <c r="N142" s="235"/>
      <c r="O142" s="235"/>
      <c r="P142" s="235"/>
      <c r="Q142" s="235"/>
      <c r="R142" s="235"/>
      <c r="S142" s="235"/>
      <c r="T142" s="236"/>
      <c r="AT142" s="237" t="s">
        <v>158</v>
      </c>
      <c r="AU142" s="237" t="s">
        <v>84</v>
      </c>
      <c r="AV142" s="11" t="s">
        <v>77</v>
      </c>
      <c r="AW142" s="11" t="s">
        <v>35</v>
      </c>
      <c r="AX142" s="11" t="s">
        <v>72</v>
      </c>
      <c r="AY142" s="237" t="s">
        <v>147</v>
      </c>
    </row>
    <row r="143" s="12" customFormat="1">
      <c r="B143" s="238"/>
      <c r="C143" s="239"/>
      <c r="D143" s="225" t="s">
        <v>158</v>
      </c>
      <c r="E143" s="240" t="s">
        <v>21</v>
      </c>
      <c r="F143" s="241" t="s">
        <v>199</v>
      </c>
      <c r="G143" s="239"/>
      <c r="H143" s="242">
        <v>3.8399999999999999</v>
      </c>
      <c r="I143" s="243"/>
      <c r="J143" s="239"/>
      <c r="K143" s="239"/>
      <c r="L143" s="244"/>
      <c r="M143" s="245"/>
      <c r="N143" s="246"/>
      <c r="O143" s="246"/>
      <c r="P143" s="246"/>
      <c r="Q143" s="246"/>
      <c r="R143" s="246"/>
      <c r="S143" s="246"/>
      <c r="T143" s="247"/>
      <c r="AT143" s="248" t="s">
        <v>158</v>
      </c>
      <c r="AU143" s="248" t="s">
        <v>84</v>
      </c>
      <c r="AV143" s="12" t="s">
        <v>84</v>
      </c>
      <c r="AW143" s="12" t="s">
        <v>35</v>
      </c>
      <c r="AX143" s="12" t="s">
        <v>72</v>
      </c>
      <c r="AY143" s="248" t="s">
        <v>147</v>
      </c>
    </row>
    <row r="144" s="13" customFormat="1">
      <c r="B144" s="249"/>
      <c r="C144" s="250"/>
      <c r="D144" s="225" t="s">
        <v>158</v>
      </c>
      <c r="E144" s="251" t="s">
        <v>21</v>
      </c>
      <c r="F144" s="252" t="s">
        <v>161</v>
      </c>
      <c r="G144" s="250"/>
      <c r="H144" s="253">
        <v>3.8399999999999999</v>
      </c>
      <c r="I144" s="254"/>
      <c r="J144" s="250"/>
      <c r="K144" s="250"/>
      <c r="L144" s="255"/>
      <c r="M144" s="256"/>
      <c r="N144" s="257"/>
      <c r="O144" s="257"/>
      <c r="P144" s="257"/>
      <c r="Q144" s="257"/>
      <c r="R144" s="257"/>
      <c r="S144" s="257"/>
      <c r="T144" s="258"/>
      <c r="AT144" s="259" t="s">
        <v>158</v>
      </c>
      <c r="AU144" s="259" t="s">
        <v>84</v>
      </c>
      <c r="AV144" s="13" t="s">
        <v>154</v>
      </c>
      <c r="AW144" s="13" t="s">
        <v>35</v>
      </c>
      <c r="AX144" s="13" t="s">
        <v>77</v>
      </c>
      <c r="AY144" s="259" t="s">
        <v>147</v>
      </c>
    </row>
    <row r="145" s="1" customFormat="1" ht="38.25" customHeight="1">
      <c r="B145" s="45"/>
      <c r="C145" s="213" t="s">
        <v>200</v>
      </c>
      <c r="D145" s="213" t="s">
        <v>149</v>
      </c>
      <c r="E145" s="214" t="s">
        <v>201</v>
      </c>
      <c r="F145" s="215" t="s">
        <v>202</v>
      </c>
      <c r="G145" s="216" t="s">
        <v>168</v>
      </c>
      <c r="H145" s="217">
        <v>0.86399999999999999</v>
      </c>
      <c r="I145" s="218"/>
      <c r="J145" s="219">
        <f>ROUND(I145*H145,2)</f>
        <v>0</v>
      </c>
      <c r="K145" s="215" t="s">
        <v>153</v>
      </c>
      <c r="L145" s="71"/>
      <c r="M145" s="220" t="s">
        <v>21</v>
      </c>
      <c r="N145" s="221" t="s">
        <v>43</v>
      </c>
      <c r="O145" s="46"/>
      <c r="P145" s="222">
        <f>O145*H145</f>
        <v>0</v>
      </c>
      <c r="Q145" s="222">
        <v>0</v>
      </c>
      <c r="R145" s="222">
        <f>Q145*H145</f>
        <v>0</v>
      </c>
      <c r="S145" s="222">
        <v>0</v>
      </c>
      <c r="T145" s="223">
        <f>S145*H145</f>
        <v>0</v>
      </c>
      <c r="AR145" s="23" t="s">
        <v>154</v>
      </c>
      <c r="AT145" s="23" t="s">
        <v>149</v>
      </c>
      <c r="AU145" s="23" t="s">
        <v>84</v>
      </c>
      <c r="AY145" s="23" t="s">
        <v>147</v>
      </c>
      <c r="BE145" s="224">
        <f>IF(N145="základní",J145,0)</f>
        <v>0</v>
      </c>
      <c r="BF145" s="224">
        <f>IF(N145="snížená",J145,0)</f>
        <v>0</v>
      </c>
      <c r="BG145" s="224">
        <f>IF(N145="zákl. přenesená",J145,0)</f>
        <v>0</v>
      </c>
      <c r="BH145" s="224">
        <f>IF(N145="sníž. přenesená",J145,0)</f>
        <v>0</v>
      </c>
      <c r="BI145" s="224">
        <f>IF(N145="nulová",J145,0)</f>
        <v>0</v>
      </c>
      <c r="BJ145" s="23" t="s">
        <v>77</v>
      </c>
      <c r="BK145" s="224">
        <f>ROUND(I145*H145,2)</f>
        <v>0</v>
      </c>
      <c r="BL145" s="23" t="s">
        <v>154</v>
      </c>
      <c r="BM145" s="23" t="s">
        <v>203</v>
      </c>
    </row>
    <row r="146" s="1" customFormat="1">
      <c r="B146" s="45"/>
      <c r="C146" s="73"/>
      <c r="D146" s="225" t="s">
        <v>156</v>
      </c>
      <c r="E146" s="73"/>
      <c r="F146" s="226" t="s">
        <v>204</v>
      </c>
      <c r="G146" s="73"/>
      <c r="H146" s="73"/>
      <c r="I146" s="184"/>
      <c r="J146" s="73"/>
      <c r="K146" s="73"/>
      <c r="L146" s="71"/>
      <c r="M146" s="227"/>
      <c r="N146" s="46"/>
      <c r="O146" s="46"/>
      <c r="P146" s="46"/>
      <c r="Q146" s="46"/>
      <c r="R146" s="46"/>
      <c r="S146" s="46"/>
      <c r="T146" s="94"/>
      <c r="AT146" s="23" t="s">
        <v>156</v>
      </c>
      <c r="AU146" s="23" t="s">
        <v>84</v>
      </c>
    </row>
    <row r="147" s="11" customFormat="1">
      <c r="B147" s="228"/>
      <c r="C147" s="229"/>
      <c r="D147" s="225" t="s">
        <v>158</v>
      </c>
      <c r="E147" s="230" t="s">
        <v>21</v>
      </c>
      <c r="F147" s="231" t="s">
        <v>205</v>
      </c>
      <c r="G147" s="229"/>
      <c r="H147" s="230" t="s">
        <v>21</v>
      </c>
      <c r="I147" s="232"/>
      <c r="J147" s="229"/>
      <c r="K147" s="229"/>
      <c r="L147" s="233"/>
      <c r="M147" s="234"/>
      <c r="N147" s="235"/>
      <c r="O147" s="235"/>
      <c r="P147" s="235"/>
      <c r="Q147" s="235"/>
      <c r="R147" s="235"/>
      <c r="S147" s="235"/>
      <c r="T147" s="236"/>
      <c r="AT147" s="237" t="s">
        <v>158</v>
      </c>
      <c r="AU147" s="237" t="s">
        <v>84</v>
      </c>
      <c r="AV147" s="11" t="s">
        <v>77</v>
      </c>
      <c r="AW147" s="11" t="s">
        <v>35</v>
      </c>
      <c r="AX147" s="11" t="s">
        <v>72</v>
      </c>
      <c r="AY147" s="237" t="s">
        <v>147</v>
      </c>
    </row>
    <row r="148" s="12" customFormat="1">
      <c r="B148" s="238"/>
      <c r="C148" s="239"/>
      <c r="D148" s="225" t="s">
        <v>158</v>
      </c>
      <c r="E148" s="240" t="s">
        <v>21</v>
      </c>
      <c r="F148" s="241" t="s">
        <v>206</v>
      </c>
      <c r="G148" s="239"/>
      <c r="H148" s="242">
        <v>0.86399999999999999</v>
      </c>
      <c r="I148" s="243"/>
      <c r="J148" s="239"/>
      <c r="K148" s="239"/>
      <c r="L148" s="244"/>
      <c r="M148" s="245"/>
      <c r="N148" s="246"/>
      <c r="O148" s="246"/>
      <c r="P148" s="246"/>
      <c r="Q148" s="246"/>
      <c r="R148" s="246"/>
      <c r="S148" s="246"/>
      <c r="T148" s="247"/>
      <c r="AT148" s="248" t="s">
        <v>158</v>
      </c>
      <c r="AU148" s="248" t="s">
        <v>84</v>
      </c>
      <c r="AV148" s="12" t="s">
        <v>84</v>
      </c>
      <c r="AW148" s="12" t="s">
        <v>35</v>
      </c>
      <c r="AX148" s="12" t="s">
        <v>72</v>
      </c>
      <c r="AY148" s="248" t="s">
        <v>147</v>
      </c>
    </row>
    <row r="149" s="13" customFormat="1">
      <c r="B149" s="249"/>
      <c r="C149" s="250"/>
      <c r="D149" s="225" t="s">
        <v>158</v>
      </c>
      <c r="E149" s="251" t="s">
        <v>21</v>
      </c>
      <c r="F149" s="252" t="s">
        <v>161</v>
      </c>
      <c r="G149" s="250"/>
      <c r="H149" s="253">
        <v>0.86399999999999999</v>
      </c>
      <c r="I149" s="254"/>
      <c r="J149" s="250"/>
      <c r="K149" s="250"/>
      <c r="L149" s="255"/>
      <c r="M149" s="256"/>
      <c r="N149" s="257"/>
      <c r="O149" s="257"/>
      <c r="P149" s="257"/>
      <c r="Q149" s="257"/>
      <c r="R149" s="257"/>
      <c r="S149" s="257"/>
      <c r="T149" s="258"/>
      <c r="AT149" s="259" t="s">
        <v>158</v>
      </c>
      <c r="AU149" s="259" t="s">
        <v>84</v>
      </c>
      <c r="AV149" s="13" t="s">
        <v>154</v>
      </c>
      <c r="AW149" s="13" t="s">
        <v>35</v>
      </c>
      <c r="AX149" s="13" t="s">
        <v>77</v>
      </c>
      <c r="AY149" s="259" t="s">
        <v>147</v>
      </c>
    </row>
    <row r="150" s="1" customFormat="1" ht="38.25" customHeight="1">
      <c r="B150" s="45"/>
      <c r="C150" s="213" t="s">
        <v>207</v>
      </c>
      <c r="D150" s="213" t="s">
        <v>149</v>
      </c>
      <c r="E150" s="214" t="s">
        <v>208</v>
      </c>
      <c r="F150" s="215" t="s">
        <v>209</v>
      </c>
      <c r="G150" s="216" t="s">
        <v>168</v>
      </c>
      <c r="H150" s="217">
        <v>106.50400000000001</v>
      </c>
      <c r="I150" s="218"/>
      <c r="J150" s="219">
        <f>ROUND(I150*H150,2)</f>
        <v>0</v>
      </c>
      <c r="K150" s="215" t="s">
        <v>153</v>
      </c>
      <c r="L150" s="71"/>
      <c r="M150" s="220" t="s">
        <v>21</v>
      </c>
      <c r="N150" s="221" t="s">
        <v>43</v>
      </c>
      <c r="O150" s="46"/>
      <c r="P150" s="222">
        <f>O150*H150</f>
        <v>0</v>
      </c>
      <c r="Q150" s="222">
        <v>0</v>
      </c>
      <c r="R150" s="222">
        <f>Q150*H150</f>
        <v>0</v>
      </c>
      <c r="S150" s="222">
        <v>0</v>
      </c>
      <c r="T150" s="223">
        <f>S150*H150</f>
        <v>0</v>
      </c>
      <c r="AR150" s="23" t="s">
        <v>154</v>
      </c>
      <c r="AT150" s="23" t="s">
        <v>149</v>
      </c>
      <c r="AU150" s="23" t="s">
        <v>84</v>
      </c>
      <c r="AY150" s="23" t="s">
        <v>147</v>
      </c>
      <c r="BE150" s="224">
        <f>IF(N150="základní",J150,0)</f>
        <v>0</v>
      </c>
      <c r="BF150" s="224">
        <f>IF(N150="snížená",J150,0)</f>
        <v>0</v>
      </c>
      <c r="BG150" s="224">
        <f>IF(N150="zákl. přenesená",J150,0)</f>
        <v>0</v>
      </c>
      <c r="BH150" s="224">
        <f>IF(N150="sníž. přenesená",J150,0)</f>
        <v>0</v>
      </c>
      <c r="BI150" s="224">
        <f>IF(N150="nulová",J150,0)</f>
        <v>0</v>
      </c>
      <c r="BJ150" s="23" t="s">
        <v>77</v>
      </c>
      <c r="BK150" s="224">
        <f>ROUND(I150*H150,2)</f>
        <v>0</v>
      </c>
      <c r="BL150" s="23" t="s">
        <v>154</v>
      </c>
      <c r="BM150" s="23" t="s">
        <v>210</v>
      </c>
    </row>
    <row r="151" s="1" customFormat="1">
      <c r="B151" s="45"/>
      <c r="C151" s="73"/>
      <c r="D151" s="225" t="s">
        <v>156</v>
      </c>
      <c r="E151" s="73"/>
      <c r="F151" s="226" t="s">
        <v>211</v>
      </c>
      <c r="G151" s="73"/>
      <c r="H151" s="73"/>
      <c r="I151" s="184"/>
      <c r="J151" s="73"/>
      <c r="K151" s="73"/>
      <c r="L151" s="71"/>
      <c r="M151" s="227"/>
      <c r="N151" s="46"/>
      <c r="O151" s="46"/>
      <c r="P151" s="46"/>
      <c r="Q151" s="46"/>
      <c r="R151" s="46"/>
      <c r="S151" s="46"/>
      <c r="T151" s="94"/>
      <c r="AT151" s="23" t="s">
        <v>156</v>
      </c>
      <c r="AU151" s="23" t="s">
        <v>84</v>
      </c>
    </row>
    <row r="152" s="11" customFormat="1">
      <c r="B152" s="228"/>
      <c r="C152" s="229"/>
      <c r="D152" s="225" t="s">
        <v>158</v>
      </c>
      <c r="E152" s="230" t="s">
        <v>21</v>
      </c>
      <c r="F152" s="231" t="s">
        <v>176</v>
      </c>
      <c r="G152" s="229"/>
      <c r="H152" s="230" t="s">
        <v>21</v>
      </c>
      <c r="I152" s="232"/>
      <c r="J152" s="229"/>
      <c r="K152" s="229"/>
      <c r="L152" s="233"/>
      <c r="M152" s="234"/>
      <c r="N152" s="235"/>
      <c r="O152" s="235"/>
      <c r="P152" s="235"/>
      <c r="Q152" s="235"/>
      <c r="R152" s="235"/>
      <c r="S152" s="235"/>
      <c r="T152" s="236"/>
      <c r="AT152" s="237" t="s">
        <v>158</v>
      </c>
      <c r="AU152" s="237" t="s">
        <v>84</v>
      </c>
      <c r="AV152" s="11" t="s">
        <v>77</v>
      </c>
      <c r="AW152" s="11" t="s">
        <v>35</v>
      </c>
      <c r="AX152" s="11" t="s">
        <v>72</v>
      </c>
      <c r="AY152" s="237" t="s">
        <v>147</v>
      </c>
    </row>
    <row r="153" s="12" customFormat="1">
      <c r="B153" s="238"/>
      <c r="C153" s="239"/>
      <c r="D153" s="225" t="s">
        <v>158</v>
      </c>
      <c r="E153" s="240" t="s">
        <v>21</v>
      </c>
      <c r="F153" s="241" t="s">
        <v>177</v>
      </c>
      <c r="G153" s="239"/>
      <c r="H153" s="242">
        <v>101.368</v>
      </c>
      <c r="I153" s="243"/>
      <c r="J153" s="239"/>
      <c r="K153" s="239"/>
      <c r="L153" s="244"/>
      <c r="M153" s="245"/>
      <c r="N153" s="246"/>
      <c r="O153" s="246"/>
      <c r="P153" s="246"/>
      <c r="Q153" s="246"/>
      <c r="R153" s="246"/>
      <c r="S153" s="246"/>
      <c r="T153" s="247"/>
      <c r="AT153" s="248" t="s">
        <v>158</v>
      </c>
      <c r="AU153" s="248" t="s">
        <v>84</v>
      </c>
      <c r="AV153" s="12" t="s">
        <v>84</v>
      </c>
      <c r="AW153" s="12" t="s">
        <v>35</v>
      </c>
      <c r="AX153" s="12" t="s">
        <v>72</v>
      </c>
      <c r="AY153" s="248" t="s">
        <v>147</v>
      </c>
    </row>
    <row r="154" s="11" customFormat="1">
      <c r="B154" s="228"/>
      <c r="C154" s="229"/>
      <c r="D154" s="225" t="s">
        <v>158</v>
      </c>
      <c r="E154" s="230" t="s">
        <v>21</v>
      </c>
      <c r="F154" s="231" t="s">
        <v>187</v>
      </c>
      <c r="G154" s="229"/>
      <c r="H154" s="230" t="s">
        <v>21</v>
      </c>
      <c r="I154" s="232"/>
      <c r="J154" s="229"/>
      <c r="K154" s="229"/>
      <c r="L154" s="233"/>
      <c r="M154" s="234"/>
      <c r="N154" s="235"/>
      <c r="O154" s="235"/>
      <c r="P154" s="235"/>
      <c r="Q154" s="235"/>
      <c r="R154" s="235"/>
      <c r="S154" s="235"/>
      <c r="T154" s="236"/>
      <c r="AT154" s="237" t="s">
        <v>158</v>
      </c>
      <c r="AU154" s="237" t="s">
        <v>84</v>
      </c>
      <c r="AV154" s="11" t="s">
        <v>77</v>
      </c>
      <c r="AW154" s="11" t="s">
        <v>35</v>
      </c>
      <c r="AX154" s="11" t="s">
        <v>72</v>
      </c>
      <c r="AY154" s="237" t="s">
        <v>147</v>
      </c>
    </row>
    <row r="155" s="12" customFormat="1">
      <c r="B155" s="238"/>
      <c r="C155" s="239"/>
      <c r="D155" s="225" t="s">
        <v>158</v>
      </c>
      <c r="E155" s="240" t="s">
        <v>21</v>
      </c>
      <c r="F155" s="241" t="s">
        <v>188</v>
      </c>
      <c r="G155" s="239"/>
      <c r="H155" s="242">
        <v>1.296</v>
      </c>
      <c r="I155" s="243"/>
      <c r="J155" s="239"/>
      <c r="K155" s="239"/>
      <c r="L155" s="244"/>
      <c r="M155" s="245"/>
      <c r="N155" s="246"/>
      <c r="O155" s="246"/>
      <c r="P155" s="246"/>
      <c r="Q155" s="246"/>
      <c r="R155" s="246"/>
      <c r="S155" s="246"/>
      <c r="T155" s="247"/>
      <c r="AT155" s="248" t="s">
        <v>158</v>
      </c>
      <c r="AU155" s="248" t="s">
        <v>84</v>
      </c>
      <c r="AV155" s="12" t="s">
        <v>84</v>
      </c>
      <c r="AW155" s="12" t="s">
        <v>35</v>
      </c>
      <c r="AX155" s="12" t="s">
        <v>72</v>
      </c>
      <c r="AY155" s="248" t="s">
        <v>147</v>
      </c>
    </row>
    <row r="156" s="11" customFormat="1">
      <c r="B156" s="228"/>
      <c r="C156" s="229"/>
      <c r="D156" s="225" t="s">
        <v>158</v>
      </c>
      <c r="E156" s="230" t="s">
        <v>21</v>
      </c>
      <c r="F156" s="231" t="s">
        <v>212</v>
      </c>
      <c r="G156" s="229"/>
      <c r="H156" s="230" t="s">
        <v>21</v>
      </c>
      <c r="I156" s="232"/>
      <c r="J156" s="229"/>
      <c r="K156" s="229"/>
      <c r="L156" s="233"/>
      <c r="M156" s="234"/>
      <c r="N156" s="235"/>
      <c r="O156" s="235"/>
      <c r="P156" s="235"/>
      <c r="Q156" s="235"/>
      <c r="R156" s="235"/>
      <c r="S156" s="235"/>
      <c r="T156" s="236"/>
      <c r="AT156" s="237" t="s">
        <v>158</v>
      </c>
      <c r="AU156" s="237" t="s">
        <v>84</v>
      </c>
      <c r="AV156" s="11" t="s">
        <v>77</v>
      </c>
      <c r="AW156" s="11" t="s">
        <v>35</v>
      </c>
      <c r="AX156" s="11" t="s">
        <v>72</v>
      </c>
      <c r="AY156" s="237" t="s">
        <v>147</v>
      </c>
    </row>
    <row r="157" s="12" customFormat="1">
      <c r="B157" s="238"/>
      <c r="C157" s="239"/>
      <c r="D157" s="225" t="s">
        <v>158</v>
      </c>
      <c r="E157" s="240" t="s">
        <v>21</v>
      </c>
      <c r="F157" s="241" t="s">
        <v>199</v>
      </c>
      <c r="G157" s="239"/>
      <c r="H157" s="242">
        <v>3.8399999999999999</v>
      </c>
      <c r="I157" s="243"/>
      <c r="J157" s="239"/>
      <c r="K157" s="239"/>
      <c r="L157" s="244"/>
      <c r="M157" s="245"/>
      <c r="N157" s="246"/>
      <c r="O157" s="246"/>
      <c r="P157" s="246"/>
      <c r="Q157" s="246"/>
      <c r="R157" s="246"/>
      <c r="S157" s="246"/>
      <c r="T157" s="247"/>
      <c r="AT157" s="248" t="s">
        <v>158</v>
      </c>
      <c r="AU157" s="248" t="s">
        <v>84</v>
      </c>
      <c r="AV157" s="12" t="s">
        <v>84</v>
      </c>
      <c r="AW157" s="12" t="s">
        <v>35</v>
      </c>
      <c r="AX157" s="12" t="s">
        <v>72</v>
      </c>
      <c r="AY157" s="248" t="s">
        <v>147</v>
      </c>
    </row>
    <row r="158" s="13" customFormat="1">
      <c r="B158" s="249"/>
      <c r="C158" s="250"/>
      <c r="D158" s="225" t="s">
        <v>158</v>
      </c>
      <c r="E158" s="251" t="s">
        <v>21</v>
      </c>
      <c r="F158" s="252" t="s">
        <v>161</v>
      </c>
      <c r="G158" s="250"/>
      <c r="H158" s="253">
        <v>106.50400000000001</v>
      </c>
      <c r="I158" s="254"/>
      <c r="J158" s="250"/>
      <c r="K158" s="250"/>
      <c r="L158" s="255"/>
      <c r="M158" s="256"/>
      <c r="N158" s="257"/>
      <c r="O158" s="257"/>
      <c r="P158" s="257"/>
      <c r="Q158" s="257"/>
      <c r="R158" s="257"/>
      <c r="S158" s="257"/>
      <c r="T158" s="258"/>
      <c r="AT158" s="259" t="s">
        <v>158</v>
      </c>
      <c r="AU158" s="259" t="s">
        <v>84</v>
      </c>
      <c r="AV158" s="13" t="s">
        <v>154</v>
      </c>
      <c r="AW158" s="13" t="s">
        <v>35</v>
      </c>
      <c r="AX158" s="13" t="s">
        <v>77</v>
      </c>
      <c r="AY158" s="259" t="s">
        <v>147</v>
      </c>
    </row>
    <row r="159" s="1" customFormat="1" ht="16.5" customHeight="1">
      <c r="B159" s="45"/>
      <c r="C159" s="213" t="s">
        <v>213</v>
      </c>
      <c r="D159" s="213" t="s">
        <v>149</v>
      </c>
      <c r="E159" s="214" t="s">
        <v>214</v>
      </c>
      <c r="F159" s="215" t="s">
        <v>215</v>
      </c>
      <c r="G159" s="216" t="s">
        <v>168</v>
      </c>
      <c r="H159" s="217">
        <v>106.50400000000001</v>
      </c>
      <c r="I159" s="218"/>
      <c r="J159" s="219">
        <f>ROUND(I159*H159,2)</f>
        <v>0</v>
      </c>
      <c r="K159" s="215" t="s">
        <v>153</v>
      </c>
      <c r="L159" s="71"/>
      <c r="M159" s="220" t="s">
        <v>21</v>
      </c>
      <c r="N159" s="221" t="s">
        <v>43</v>
      </c>
      <c r="O159" s="46"/>
      <c r="P159" s="222">
        <f>O159*H159</f>
        <v>0</v>
      </c>
      <c r="Q159" s="222">
        <v>0</v>
      </c>
      <c r="R159" s="222">
        <f>Q159*H159</f>
        <v>0</v>
      </c>
      <c r="S159" s="222">
        <v>0</v>
      </c>
      <c r="T159" s="223">
        <f>S159*H159</f>
        <v>0</v>
      </c>
      <c r="AR159" s="23" t="s">
        <v>154</v>
      </c>
      <c r="AT159" s="23" t="s">
        <v>149</v>
      </c>
      <c r="AU159" s="23" t="s">
        <v>84</v>
      </c>
      <c r="AY159" s="23" t="s">
        <v>147</v>
      </c>
      <c r="BE159" s="224">
        <f>IF(N159="základní",J159,0)</f>
        <v>0</v>
      </c>
      <c r="BF159" s="224">
        <f>IF(N159="snížená",J159,0)</f>
        <v>0</v>
      </c>
      <c r="BG159" s="224">
        <f>IF(N159="zákl. přenesená",J159,0)</f>
        <v>0</v>
      </c>
      <c r="BH159" s="224">
        <f>IF(N159="sníž. přenesená",J159,0)</f>
        <v>0</v>
      </c>
      <c r="BI159" s="224">
        <f>IF(N159="nulová",J159,0)</f>
        <v>0</v>
      </c>
      <c r="BJ159" s="23" t="s">
        <v>77</v>
      </c>
      <c r="BK159" s="224">
        <f>ROUND(I159*H159,2)</f>
        <v>0</v>
      </c>
      <c r="BL159" s="23" t="s">
        <v>154</v>
      </c>
      <c r="BM159" s="23" t="s">
        <v>216</v>
      </c>
    </row>
    <row r="160" s="1" customFormat="1">
      <c r="B160" s="45"/>
      <c r="C160" s="73"/>
      <c r="D160" s="225" t="s">
        <v>156</v>
      </c>
      <c r="E160" s="73"/>
      <c r="F160" s="226" t="s">
        <v>217</v>
      </c>
      <c r="G160" s="73"/>
      <c r="H160" s="73"/>
      <c r="I160" s="184"/>
      <c r="J160" s="73"/>
      <c r="K160" s="73"/>
      <c r="L160" s="71"/>
      <c r="M160" s="227"/>
      <c r="N160" s="46"/>
      <c r="O160" s="46"/>
      <c r="P160" s="46"/>
      <c r="Q160" s="46"/>
      <c r="R160" s="46"/>
      <c r="S160" s="46"/>
      <c r="T160" s="94"/>
      <c r="AT160" s="23" t="s">
        <v>156</v>
      </c>
      <c r="AU160" s="23" t="s">
        <v>84</v>
      </c>
    </row>
    <row r="161" s="1" customFormat="1" ht="25.5" customHeight="1">
      <c r="B161" s="45"/>
      <c r="C161" s="213" t="s">
        <v>218</v>
      </c>
      <c r="D161" s="213" t="s">
        <v>149</v>
      </c>
      <c r="E161" s="214" t="s">
        <v>219</v>
      </c>
      <c r="F161" s="215" t="s">
        <v>220</v>
      </c>
      <c r="G161" s="216" t="s">
        <v>221</v>
      </c>
      <c r="H161" s="217">
        <v>191.70699999999999</v>
      </c>
      <c r="I161" s="218"/>
      <c r="J161" s="219">
        <f>ROUND(I161*H161,2)</f>
        <v>0</v>
      </c>
      <c r="K161" s="215" t="s">
        <v>153</v>
      </c>
      <c r="L161" s="71"/>
      <c r="M161" s="220" t="s">
        <v>21</v>
      </c>
      <c r="N161" s="221" t="s">
        <v>43</v>
      </c>
      <c r="O161" s="46"/>
      <c r="P161" s="222">
        <f>O161*H161</f>
        <v>0</v>
      </c>
      <c r="Q161" s="222">
        <v>0</v>
      </c>
      <c r="R161" s="222">
        <f>Q161*H161</f>
        <v>0</v>
      </c>
      <c r="S161" s="222">
        <v>0</v>
      </c>
      <c r="T161" s="223">
        <f>S161*H161</f>
        <v>0</v>
      </c>
      <c r="AR161" s="23" t="s">
        <v>154</v>
      </c>
      <c r="AT161" s="23" t="s">
        <v>149</v>
      </c>
      <c r="AU161" s="23" t="s">
        <v>84</v>
      </c>
      <c r="AY161" s="23" t="s">
        <v>147</v>
      </c>
      <c r="BE161" s="224">
        <f>IF(N161="základní",J161,0)</f>
        <v>0</v>
      </c>
      <c r="BF161" s="224">
        <f>IF(N161="snížená",J161,0)</f>
        <v>0</v>
      </c>
      <c r="BG161" s="224">
        <f>IF(N161="zákl. přenesená",J161,0)</f>
        <v>0</v>
      </c>
      <c r="BH161" s="224">
        <f>IF(N161="sníž. přenesená",J161,0)</f>
        <v>0</v>
      </c>
      <c r="BI161" s="224">
        <f>IF(N161="nulová",J161,0)</f>
        <v>0</v>
      </c>
      <c r="BJ161" s="23" t="s">
        <v>77</v>
      </c>
      <c r="BK161" s="224">
        <f>ROUND(I161*H161,2)</f>
        <v>0</v>
      </c>
      <c r="BL161" s="23" t="s">
        <v>154</v>
      </c>
      <c r="BM161" s="23" t="s">
        <v>222</v>
      </c>
    </row>
    <row r="162" s="1" customFormat="1">
      <c r="B162" s="45"/>
      <c r="C162" s="73"/>
      <c r="D162" s="225" t="s">
        <v>156</v>
      </c>
      <c r="E162" s="73"/>
      <c r="F162" s="226" t="s">
        <v>223</v>
      </c>
      <c r="G162" s="73"/>
      <c r="H162" s="73"/>
      <c r="I162" s="184"/>
      <c r="J162" s="73"/>
      <c r="K162" s="73"/>
      <c r="L162" s="71"/>
      <c r="M162" s="227"/>
      <c r="N162" s="46"/>
      <c r="O162" s="46"/>
      <c r="P162" s="46"/>
      <c r="Q162" s="46"/>
      <c r="R162" s="46"/>
      <c r="S162" s="46"/>
      <c r="T162" s="94"/>
      <c r="AT162" s="23" t="s">
        <v>156</v>
      </c>
      <c r="AU162" s="23" t="s">
        <v>84</v>
      </c>
    </row>
    <row r="163" s="12" customFormat="1">
      <c r="B163" s="238"/>
      <c r="C163" s="239"/>
      <c r="D163" s="225" t="s">
        <v>158</v>
      </c>
      <c r="E163" s="239"/>
      <c r="F163" s="241" t="s">
        <v>224</v>
      </c>
      <c r="G163" s="239"/>
      <c r="H163" s="242">
        <v>191.70699999999999</v>
      </c>
      <c r="I163" s="243"/>
      <c r="J163" s="239"/>
      <c r="K163" s="239"/>
      <c r="L163" s="244"/>
      <c r="M163" s="245"/>
      <c r="N163" s="246"/>
      <c r="O163" s="246"/>
      <c r="P163" s="246"/>
      <c r="Q163" s="246"/>
      <c r="R163" s="246"/>
      <c r="S163" s="246"/>
      <c r="T163" s="247"/>
      <c r="AT163" s="248" t="s">
        <v>158</v>
      </c>
      <c r="AU163" s="248" t="s">
        <v>84</v>
      </c>
      <c r="AV163" s="12" t="s">
        <v>84</v>
      </c>
      <c r="AW163" s="12" t="s">
        <v>6</v>
      </c>
      <c r="AX163" s="12" t="s">
        <v>77</v>
      </c>
      <c r="AY163" s="248" t="s">
        <v>147</v>
      </c>
    </row>
    <row r="164" s="1" customFormat="1" ht="25.5" customHeight="1">
      <c r="B164" s="45"/>
      <c r="C164" s="213" t="s">
        <v>225</v>
      </c>
      <c r="D164" s="213" t="s">
        <v>149</v>
      </c>
      <c r="E164" s="214" t="s">
        <v>226</v>
      </c>
      <c r="F164" s="215" t="s">
        <v>227</v>
      </c>
      <c r="G164" s="216" t="s">
        <v>168</v>
      </c>
      <c r="H164" s="217">
        <v>39.801000000000002</v>
      </c>
      <c r="I164" s="218"/>
      <c r="J164" s="219">
        <f>ROUND(I164*H164,2)</f>
        <v>0</v>
      </c>
      <c r="K164" s="215" t="s">
        <v>153</v>
      </c>
      <c r="L164" s="71"/>
      <c r="M164" s="220" t="s">
        <v>21</v>
      </c>
      <c r="N164" s="221" t="s">
        <v>43</v>
      </c>
      <c r="O164" s="46"/>
      <c r="P164" s="222">
        <f>O164*H164</f>
        <v>0</v>
      </c>
      <c r="Q164" s="222">
        <v>0</v>
      </c>
      <c r="R164" s="222">
        <f>Q164*H164</f>
        <v>0</v>
      </c>
      <c r="S164" s="222">
        <v>0</v>
      </c>
      <c r="T164" s="223">
        <f>S164*H164</f>
        <v>0</v>
      </c>
      <c r="AR164" s="23" t="s">
        <v>154</v>
      </c>
      <c r="AT164" s="23" t="s">
        <v>149</v>
      </c>
      <c r="AU164" s="23" t="s">
        <v>84</v>
      </c>
      <c r="AY164" s="23" t="s">
        <v>147</v>
      </c>
      <c r="BE164" s="224">
        <f>IF(N164="základní",J164,0)</f>
        <v>0</v>
      </c>
      <c r="BF164" s="224">
        <f>IF(N164="snížená",J164,0)</f>
        <v>0</v>
      </c>
      <c r="BG164" s="224">
        <f>IF(N164="zákl. přenesená",J164,0)</f>
        <v>0</v>
      </c>
      <c r="BH164" s="224">
        <f>IF(N164="sníž. přenesená",J164,0)</f>
        <v>0</v>
      </c>
      <c r="BI164" s="224">
        <f>IF(N164="nulová",J164,0)</f>
        <v>0</v>
      </c>
      <c r="BJ164" s="23" t="s">
        <v>77</v>
      </c>
      <c r="BK164" s="224">
        <f>ROUND(I164*H164,2)</f>
        <v>0</v>
      </c>
      <c r="BL164" s="23" t="s">
        <v>154</v>
      </c>
      <c r="BM164" s="23" t="s">
        <v>228</v>
      </c>
    </row>
    <row r="165" s="1" customFormat="1">
      <c r="B165" s="45"/>
      <c r="C165" s="73"/>
      <c r="D165" s="225" t="s">
        <v>156</v>
      </c>
      <c r="E165" s="73"/>
      <c r="F165" s="226" t="s">
        <v>229</v>
      </c>
      <c r="G165" s="73"/>
      <c r="H165" s="73"/>
      <c r="I165" s="184"/>
      <c r="J165" s="73"/>
      <c r="K165" s="73"/>
      <c r="L165" s="71"/>
      <c r="M165" s="227"/>
      <c r="N165" s="46"/>
      <c r="O165" s="46"/>
      <c r="P165" s="46"/>
      <c r="Q165" s="46"/>
      <c r="R165" s="46"/>
      <c r="S165" s="46"/>
      <c r="T165" s="94"/>
      <c r="AT165" s="23" t="s">
        <v>156</v>
      </c>
      <c r="AU165" s="23" t="s">
        <v>84</v>
      </c>
    </row>
    <row r="166" s="11" customFormat="1">
      <c r="B166" s="228"/>
      <c r="C166" s="229"/>
      <c r="D166" s="225" t="s">
        <v>158</v>
      </c>
      <c r="E166" s="230" t="s">
        <v>21</v>
      </c>
      <c r="F166" s="231" t="s">
        <v>176</v>
      </c>
      <c r="G166" s="229"/>
      <c r="H166" s="230" t="s">
        <v>21</v>
      </c>
      <c r="I166" s="232"/>
      <c r="J166" s="229"/>
      <c r="K166" s="229"/>
      <c r="L166" s="233"/>
      <c r="M166" s="234"/>
      <c r="N166" s="235"/>
      <c r="O166" s="235"/>
      <c r="P166" s="235"/>
      <c r="Q166" s="235"/>
      <c r="R166" s="235"/>
      <c r="S166" s="235"/>
      <c r="T166" s="236"/>
      <c r="AT166" s="237" t="s">
        <v>158</v>
      </c>
      <c r="AU166" s="237" t="s">
        <v>84</v>
      </c>
      <c r="AV166" s="11" t="s">
        <v>77</v>
      </c>
      <c r="AW166" s="11" t="s">
        <v>35</v>
      </c>
      <c r="AX166" s="11" t="s">
        <v>72</v>
      </c>
      <c r="AY166" s="237" t="s">
        <v>147</v>
      </c>
    </row>
    <row r="167" s="12" customFormat="1">
      <c r="B167" s="238"/>
      <c r="C167" s="239"/>
      <c r="D167" s="225" t="s">
        <v>158</v>
      </c>
      <c r="E167" s="240" t="s">
        <v>21</v>
      </c>
      <c r="F167" s="241" t="s">
        <v>230</v>
      </c>
      <c r="G167" s="239"/>
      <c r="H167" s="242">
        <v>81.093999999999994</v>
      </c>
      <c r="I167" s="243"/>
      <c r="J167" s="239"/>
      <c r="K167" s="239"/>
      <c r="L167" s="244"/>
      <c r="M167" s="245"/>
      <c r="N167" s="246"/>
      <c r="O167" s="246"/>
      <c r="P167" s="246"/>
      <c r="Q167" s="246"/>
      <c r="R167" s="246"/>
      <c r="S167" s="246"/>
      <c r="T167" s="247"/>
      <c r="AT167" s="248" t="s">
        <v>158</v>
      </c>
      <c r="AU167" s="248" t="s">
        <v>84</v>
      </c>
      <c r="AV167" s="12" t="s">
        <v>84</v>
      </c>
      <c r="AW167" s="12" t="s">
        <v>35</v>
      </c>
      <c r="AX167" s="12" t="s">
        <v>72</v>
      </c>
      <c r="AY167" s="248" t="s">
        <v>147</v>
      </c>
    </row>
    <row r="168" s="12" customFormat="1">
      <c r="B168" s="238"/>
      <c r="C168" s="239"/>
      <c r="D168" s="225" t="s">
        <v>158</v>
      </c>
      <c r="E168" s="240" t="s">
        <v>21</v>
      </c>
      <c r="F168" s="241" t="s">
        <v>231</v>
      </c>
      <c r="G168" s="239"/>
      <c r="H168" s="242">
        <v>-2</v>
      </c>
      <c r="I168" s="243"/>
      <c r="J168" s="239"/>
      <c r="K168" s="239"/>
      <c r="L168" s="244"/>
      <c r="M168" s="245"/>
      <c r="N168" s="246"/>
      <c r="O168" s="246"/>
      <c r="P168" s="246"/>
      <c r="Q168" s="246"/>
      <c r="R168" s="246"/>
      <c r="S168" s="246"/>
      <c r="T168" s="247"/>
      <c r="AT168" s="248" t="s">
        <v>158</v>
      </c>
      <c r="AU168" s="248" t="s">
        <v>84</v>
      </c>
      <c r="AV168" s="12" t="s">
        <v>84</v>
      </c>
      <c r="AW168" s="12" t="s">
        <v>35</v>
      </c>
      <c r="AX168" s="12" t="s">
        <v>72</v>
      </c>
      <c r="AY168" s="248" t="s">
        <v>147</v>
      </c>
    </row>
    <row r="169" s="12" customFormat="1">
      <c r="B169" s="238"/>
      <c r="C169" s="239"/>
      <c r="D169" s="225" t="s">
        <v>158</v>
      </c>
      <c r="E169" s="240" t="s">
        <v>21</v>
      </c>
      <c r="F169" s="241" t="s">
        <v>232</v>
      </c>
      <c r="G169" s="239"/>
      <c r="H169" s="242">
        <v>-5.6740000000000004</v>
      </c>
      <c r="I169" s="243"/>
      <c r="J169" s="239"/>
      <c r="K169" s="239"/>
      <c r="L169" s="244"/>
      <c r="M169" s="245"/>
      <c r="N169" s="246"/>
      <c r="O169" s="246"/>
      <c r="P169" s="246"/>
      <c r="Q169" s="246"/>
      <c r="R169" s="246"/>
      <c r="S169" s="246"/>
      <c r="T169" s="247"/>
      <c r="AT169" s="248" t="s">
        <v>158</v>
      </c>
      <c r="AU169" s="248" t="s">
        <v>84</v>
      </c>
      <c r="AV169" s="12" t="s">
        <v>84</v>
      </c>
      <c r="AW169" s="12" t="s">
        <v>35</v>
      </c>
      <c r="AX169" s="12" t="s">
        <v>72</v>
      </c>
      <c r="AY169" s="248" t="s">
        <v>147</v>
      </c>
    </row>
    <row r="170" s="12" customFormat="1">
      <c r="B170" s="238"/>
      <c r="C170" s="239"/>
      <c r="D170" s="225" t="s">
        <v>158</v>
      </c>
      <c r="E170" s="240" t="s">
        <v>21</v>
      </c>
      <c r="F170" s="241" t="s">
        <v>233</v>
      </c>
      <c r="G170" s="239"/>
      <c r="H170" s="242">
        <v>-7.3499999999999996</v>
      </c>
      <c r="I170" s="243"/>
      <c r="J170" s="239"/>
      <c r="K170" s="239"/>
      <c r="L170" s="244"/>
      <c r="M170" s="245"/>
      <c r="N170" s="246"/>
      <c r="O170" s="246"/>
      <c r="P170" s="246"/>
      <c r="Q170" s="246"/>
      <c r="R170" s="246"/>
      <c r="S170" s="246"/>
      <c r="T170" s="247"/>
      <c r="AT170" s="248" t="s">
        <v>158</v>
      </c>
      <c r="AU170" s="248" t="s">
        <v>84</v>
      </c>
      <c r="AV170" s="12" t="s">
        <v>84</v>
      </c>
      <c r="AW170" s="12" t="s">
        <v>35</v>
      </c>
      <c r="AX170" s="12" t="s">
        <v>72</v>
      </c>
      <c r="AY170" s="248" t="s">
        <v>147</v>
      </c>
    </row>
    <row r="171" s="12" customFormat="1">
      <c r="B171" s="238"/>
      <c r="C171" s="239"/>
      <c r="D171" s="225" t="s">
        <v>158</v>
      </c>
      <c r="E171" s="240" t="s">
        <v>21</v>
      </c>
      <c r="F171" s="241" t="s">
        <v>234</v>
      </c>
      <c r="G171" s="239"/>
      <c r="H171" s="242">
        <v>-18.506</v>
      </c>
      <c r="I171" s="243"/>
      <c r="J171" s="239"/>
      <c r="K171" s="239"/>
      <c r="L171" s="244"/>
      <c r="M171" s="245"/>
      <c r="N171" s="246"/>
      <c r="O171" s="246"/>
      <c r="P171" s="246"/>
      <c r="Q171" s="246"/>
      <c r="R171" s="246"/>
      <c r="S171" s="246"/>
      <c r="T171" s="247"/>
      <c r="AT171" s="248" t="s">
        <v>158</v>
      </c>
      <c r="AU171" s="248" t="s">
        <v>84</v>
      </c>
      <c r="AV171" s="12" t="s">
        <v>84</v>
      </c>
      <c r="AW171" s="12" t="s">
        <v>35</v>
      </c>
      <c r="AX171" s="12" t="s">
        <v>72</v>
      </c>
      <c r="AY171" s="248" t="s">
        <v>147</v>
      </c>
    </row>
    <row r="172" s="12" customFormat="1">
      <c r="B172" s="238"/>
      <c r="C172" s="239"/>
      <c r="D172" s="225" t="s">
        <v>158</v>
      </c>
      <c r="E172" s="240" t="s">
        <v>21</v>
      </c>
      <c r="F172" s="241" t="s">
        <v>235</v>
      </c>
      <c r="G172" s="239"/>
      <c r="H172" s="242">
        <v>-7.7629999999999999</v>
      </c>
      <c r="I172" s="243"/>
      <c r="J172" s="239"/>
      <c r="K172" s="239"/>
      <c r="L172" s="244"/>
      <c r="M172" s="245"/>
      <c r="N172" s="246"/>
      <c r="O172" s="246"/>
      <c r="P172" s="246"/>
      <c r="Q172" s="246"/>
      <c r="R172" s="246"/>
      <c r="S172" s="246"/>
      <c r="T172" s="247"/>
      <c r="AT172" s="248" t="s">
        <v>158</v>
      </c>
      <c r="AU172" s="248" t="s">
        <v>84</v>
      </c>
      <c r="AV172" s="12" t="s">
        <v>84</v>
      </c>
      <c r="AW172" s="12" t="s">
        <v>35</v>
      </c>
      <c r="AX172" s="12" t="s">
        <v>72</v>
      </c>
      <c r="AY172" s="248" t="s">
        <v>147</v>
      </c>
    </row>
    <row r="173" s="13" customFormat="1">
      <c r="B173" s="249"/>
      <c r="C173" s="250"/>
      <c r="D173" s="225" t="s">
        <v>158</v>
      </c>
      <c r="E173" s="251" t="s">
        <v>21</v>
      </c>
      <c r="F173" s="252" t="s">
        <v>161</v>
      </c>
      <c r="G173" s="250"/>
      <c r="H173" s="253">
        <v>39.801000000000002</v>
      </c>
      <c r="I173" s="254"/>
      <c r="J173" s="250"/>
      <c r="K173" s="250"/>
      <c r="L173" s="255"/>
      <c r="M173" s="256"/>
      <c r="N173" s="257"/>
      <c r="O173" s="257"/>
      <c r="P173" s="257"/>
      <c r="Q173" s="257"/>
      <c r="R173" s="257"/>
      <c r="S173" s="257"/>
      <c r="T173" s="258"/>
      <c r="AT173" s="259" t="s">
        <v>158</v>
      </c>
      <c r="AU173" s="259" t="s">
        <v>84</v>
      </c>
      <c r="AV173" s="13" t="s">
        <v>154</v>
      </c>
      <c r="AW173" s="13" t="s">
        <v>35</v>
      </c>
      <c r="AX173" s="13" t="s">
        <v>77</v>
      </c>
      <c r="AY173" s="259" t="s">
        <v>147</v>
      </c>
    </row>
    <row r="174" s="1" customFormat="1" ht="16.5" customHeight="1">
      <c r="B174" s="45"/>
      <c r="C174" s="260" t="s">
        <v>236</v>
      </c>
      <c r="D174" s="260" t="s">
        <v>237</v>
      </c>
      <c r="E174" s="261" t="s">
        <v>238</v>
      </c>
      <c r="F174" s="262" t="s">
        <v>239</v>
      </c>
      <c r="G174" s="263" t="s">
        <v>221</v>
      </c>
      <c r="H174" s="264">
        <v>79.602000000000004</v>
      </c>
      <c r="I174" s="265"/>
      <c r="J174" s="266">
        <f>ROUND(I174*H174,2)</f>
        <v>0</v>
      </c>
      <c r="K174" s="262" t="s">
        <v>153</v>
      </c>
      <c r="L174" s="267"/>
      <c r="M174" s="268" t="s">
        <v>21</v>
      </c>
      <c r="N174" s="269" t="s">
        <v>43</v>
      </c>
      <c r="O174" s="46"/>
      <c r="P174" s="222">
        <f>O174*H174</f>
        <v>0</v>
      </c>
      <c r="Q174" s="222">
        <v>1</v>
      </c>
      <c r="R174" s="222">
        <f>Q174*H174</f>
        <v>79.602000000000004</v>
      </c>
      <c r="S174" s="222">
        <v>0</v>
      </c>
      <c r="T174" s="223">
        <f>S174*H174</f>
        <v>0</v>
      </c>
      <c r="AR174" s="23" t="s">
        <v>193</v>
      </c>
      <c r="AT174" s="23" t="s">
        <v>237</v>
      </c>
      <c r="AU174" s="23" t="s">
        <v>84</v>
      </c>
      <c r="AY174" s="23" t="s">
        <v>147</v>
      </c>
      <c r="BE174" s="224">
        <f>IF(N174="základní",J174,0)</f>
        <v>0</v>
      </c>
      <c r="BF174" s="224">
        <f>IF(N174="snížená",J174,0)</f>
        <v>0</v>
      </c>
      <c r="BG174" s="224">
        <f>IF(N174="zákl. přenesená",J174,0)</f>
        <v>0</v>
      </c>
      <c r="BH174" s="224">
        <f>IF(N174="sníž. přenesená",J174,0)</f>
        <v>0</v>
      </c>
      <c r="BI174" s="224">
        <f>IF(N174="nulová",J174,0)</f>
        <v>0</v>
      </c>
      <c r="BJ174" s="23" t="s">
        <v>77</v>
      </c>
      <c r="BK174" s="224">
        <f>ROUND(I174*H174,2)</f>
        <v>0</v>
      </c>
      <c r="BL174" s="23" t="s">
        <v>154</v>
      </c>
      <c r="BM174" s="23" t="s">
        <v>240</v>
      </c>
    </row>
    <row r="175" s="12" customFormat="1">
      <c r="B175" s="238"/>
      <c r="C175" s="239"/>
      <c r="D175" s="225" t="s">
        <v>158</v>
      </c>
      <c r="E175" s="239"/>
      <c r="F175" s="241" t="s">
        <v>241</v>
      </c>
      <c r="G175" s="239"/>
      <c r="H175" s="242">
        <v>79.602000000000004</v>
      </c>
      <c r="I175" s="243"/>
      <c r="J175" s="239"/>
      <c r="K175" s="239"/>
      <c r="L175" s="244"/>
      <c r="M175" s="245"/>
      <c r="N175" s="246"/>
      <c r="O175" s="246"/>
      <c r="P175" s="246"/>
      <c r="Q175" s="246"/>
      <c r="R175" s="246"/>
      <c r="S175" s="246"/>
      <c r="T175" s="247"/>
      <c r="AT175" s="248" t="s">
        <v>158</v>
      </c>
      <c r="AU175" s="248" t="s">
        <v>84</v>
      </c>
      <c r="AV175" s="12" t="s">
        <v>84</v>
      </c>
      <c r="AW175" s="12" t="s">
        <v>6</v>
      </c>
      <c r="AX175" s="12" t="s">
        <v>77</v>
      </c>
      <c r="AY175" s="248" t="s">
        <v>147</v>
      </c>
    </row>
    <row r="176" s="10" customFormat="1" ht="29.88" customHeight="1">
      <c r="B176" s="197"/>
      <c r="C176" s="198"/>
      <c r="D176" s="199" t="s">
        <v>71</v>
      </c>
      <c r="E176" s="211" t="s">
        <v>84</v>
      </c>
      <c r="F176" s="211" t="s">
        <v>242</v>
      </c>
      <c r="G176" s="198"/>
      <c r="H176" s="198"/>
      <c r="I176" s="201"/>
      <c r="J176" s="212">
        <f>BK176</f>
        <v>0</v>
      </c>
      <c r="K176" s="198"/>
      <c r="L176" s="203"/>
      <c r="M176" s="204"/>
      <c r="N176" s="205"/>
      <c r="O176" s="205"/>
      <c r="P176" s="206">
        <f>SUM(P177:P225)</f>
        <v>0</v>
      </c>
      <c r="Q176" s="205"/>
      <c r="R176" s="206">
        <f>SUM(R177:R225)</f>
        <v>52.85212125999999</v>
      </c>
      <c r="S176" s="205"/>
      <c r="T176" s="207">
        <f>SUM(T177:T225)</f>
        <v>0</v>
      </c>
      <c r="AR176" s="208" t="s">
        <v>77</v>
      </c>
      <c r="AT176" s="209" t="s">
        <v>71</v>
      </c>
      <c r="AU176" s="209" t="s">
        <v>77</v>
      </c>
      <c r="AY176" s="208" t="s">
        <v>147</v>
      </c>
      <c r="BK176" s="210">
        <f>SUM(BK177:BK225)</f>
        <v>0</v>
      </c>
    </row>
    <row r="177" s="1" customFormat="1" ht="25.5" customHeight="1">
      <c r="B177" s="45"/>
      <c r="C177" s="213" t="s">
        <v>10</v>
      </c>
      <c r="D177" s="213" t="s">
        <v>149</v>
      </c>
      <c r="E177" s="214" t="s">
        <v>243</v>
      </c>
      <c r="F177" s="215" t="s">
        <v>244</v>
      </c>
      <c r="G177" s="216" t="s">
        <v>168</v>
      </c>
      <c r="H177" s="217">
        <v>5.6740000000000004</v>
      </c>
      <c r="I177" s="218"/>
      <c r="J177" s="219">
        <f>ROUND(I177*H177,2)</f>
        <v>0</v>
      </c>
      <c r="K177" s="215" t="s">
        <v>153</v>
      </c>
      <c r="L177" s="71"/>
      <c r="M177" s="220" t="s">
        <v>21</v>
      </c>
      <c r="N177" s="221" t="s">
        <v>43</v>
      </c>
      <c r="O177" s="46"/>
      <c r="P177" s="222">
        <f>O177*H177</f>
        <v>0</v>
      </c>
      <c r="Q177" s="222">
        <v>2.1600000000000001</v>
      </c>
      <c r="R177" s="222">
        <f>Q177*H177</f>
        <v>12.255840000000001</v>
      </c>
      <c r="S177" s="222">
        <v>0</v>
      </c>
      <c r="T177" s="223">
        <f>S177*H177</f>
        <v>0</v>
      </c>
      <c r="AR177" s="23" t="s">
        <v>154</v>
      </c>
      <c r="AT177" s="23" t="s">
        <v>149</v>
      </c>
      <c r="AU177" s="23" t="s">
        <v>84</v>
      </c>
      <c r="AY177" s="23" t="s">
        <v>147</v>
      </c>
      <c r="BE177" s="224">
        <f>IF(N177="základní",J177,0)</f>
        <v>0</v>
      </c>
      <c r="BF177" s="224">
        <f>IF(N177="snížená",J177,0)</f>
        <v>0</v>
      </c>
      <c r="BG177" s="224">
        <f>IF(N177="zákl. přenesená",J177,0)</f>
        <v>0</v>
      </c>
      <c r="BH177" s="224">
        <f>IF(N177="sníž. přenesená",J177,0)</f>
        <v>0</v>
      </c>
      <c r="BI177" s="224">
        <f>IF(N177="nulová",J177,0)</f>
        <v>0</v>
      </c>
      <c r="BJ177" s="23" t="s">
        <v>77</v>
      </c>
      <c r="BK177" s="224">
        <f>ROUND(I177*H177,2)</f>
        <v>0</v>
      </c>
      <c r="BL177" s="23" t="s">
        <v>154</v>
      </c>
      <c r="BM177" s="23" t="s">
        <v>245</v>
      </c>
    </row>
    <row r="178" s="1" customFormat="1">
      <c r="B178" s="45"/>
      <c r="C178" s="73"/>
      <c r="D178" s="225" t="s">
        <v>156</v>
      </c>
      <c r="E178" s="73"/>
      <c r="F178" s="226" t="s">
        <v>246</v>
      </c>
      <c r="G178" s="73"/>
      <c r="H178" s="73"/>
      <c r="I178" s="184"/>
      <c r="J178" s="73"/>
      <c r="K178" s="73"/>
      <c r="L178" s="71"/>
      <c r="M178" s="227"/>
      <c r="N178" s="46"/>
      <c r="O178" s="46"/>
      <c r="P178" s="46"/>
      <c r="Q178" s="46"/>
      <c r="R178" s="46"/>
      <c r="S178" s="46"/>
      <c r="T178" s="94"/>
      <c r="AT178" s="23" t="s">
        <v>156</v>
      </c>
      <c r="AU178" s="23" t="s">
        <v>84</v>
      </c>
    </row>
    <row r="179" s="11" customFormat="1">
      <c r="B179" s="228"/>
      <c r="C179" s="229"/>
      <c r="D179" s="225" t="s">
        <v>158</v>
      </c>
      <c r="E179" s="230" t="s">
        <v>21</v>
      </c>
      <c r="F179" s="231" t="s">
        <v>176</v>
      </c>
      <c r="G179" s="229"/>
      <c r="H179" s="230" t="s">
        <v>21</v>
      </c>
      <c r="I179" s="232"/>
      <c r="J179" s="229"/>
      <c r="K179" s="229"/>
      <c r="L179" s="233"/>
      <c r="M179" s="234"/>
      <c r="N179" s="235"/>
      <c r="O179" s="235"/>
      <c r="P179" s="235"/>
      <c r="Q179" s="235"/>
      <c r="R179" s="235"/>
      <c r="S179" s="235"/>
      <c r="T179" s="236"/>
      <c r="AT179" s="237" t="s">
        <v>158</v>
      </c>
      <c r="AU179" s="237" t="s">
        <v>84</v>
      </c>
      <c r="AV179" s="11" t="s">
        <v>77</v>
      </c>
      <c r="AW179" s="11" t="s">
        <v>35</v>
      </c>
      <c r="AX179" s="11" t="s">
        <v>72</v>
      </c>
      <c r="AY179" s="237" t="s">
        <v>147</v>
      </c>
    </row>
    <row r="180" s="12" customFormat="1">
      <c r="B180" s="238"/>
      <c r="C180" s="239"/>
      <c r="D180" s="225" t="s">
        <v>158</v>
      </c>
      <c r="E180" s="240" t="s">
        <v>21</v>
      </c>
      <c r="F180" s="241" t="s">
        <v>247</v>
      </c>
      <c r="G180" s="239"/>
      <c r="H180" s="242">
        <v>5.6740000000000004</v>
      </c>
      <c r="I180" s="243"/>
      <c r="J180" s="239"/>
      <c r="K180" s="239"/>
      <c r="L180" s="244"/>
      <c r="M180" s="245"/>
      <c r="N180" s="246"/>
      <c r="O180" s="246"/>
      <c r="P180" s="246"/>
      <c r="Q180" s="246"/>
      <c r="R180" s="246"/>
      <c r="S180" s="246"/>
      <c r="T180" s="247"/>
      <c r="AT180" s="248" t="s">
        <v>158</v>
      </c>
      <c r="AU180" s="248" t="s">
        <v>84</v>
      </c>
      <c r="AV180" s="12" t="s">
        <v>84</v>
      </c>
      <c r="AW180" s="12" t="s">
        <v>35</v>
      </c>
      <c r="AX180" s="12" t="s">
        <v>72</v>
      </c>
      <c r="AY180" s="248" t="s">
        <v>147</v>
      </c>
    </row>
    <row r="181" s="13" customFormat="1">
      <c r="B181" s="249"/>
      <c r="C181" s="250"/>
      <c r="D181" s="225" t="s">
        <v>158</v>
      </c>
      <c r="E181" s="251" t="s">
        <v>21</v>
      </c>
      <c r="F181" s="252" t="s">
        <v>161</v>
      </c>
      <c r="G181" s="250"/>
      <c r="H181" s="253">
        <v>5.6740000000000004</v>
      </c>
      <c r="I181" s="254"/>
      <c r="J181" s="250"/>
      <c r="K181" s="250"/>
      <c r="L181" s="255"/>
      <c r="M181" s="256"/>
      <c r="N181" s="257"/>
      <c r="O181" s="257"/>
      <c r="P181" s="257"/>
      <c r="Q181" s="257"/>
      <c r="R181" s="257"/>
      <c r="S181" s="257"/>
      <c r="T181" s="258"/>
      <c r="AT181" s="259" t="s">
        <v>158</v>
      </c>
      <c r="AU181" s="259" t="s">
        <v>84</v>
      </c>
      <c r="AV181" s="13" t="s">
        <v>154</v>
      </c>
      <c r="AW181" s="13" t="s">
        <v>35</v>
      </c>
      <c r="AX181" s="13" t="s">
        <v>77</v>
      </c>
      <c r="AY181" s="259" t="s">
        <v>147</v>
      </c>
    </row>
    <row r="182" s="1" customFormat="1" ht="25.5" customHeight="1">
      <c r="B182" s="45"/>
      <c r="C182" s="213" t="s">
        <v>248</v>
      </c>
      <c r="D182" s="213" t="s">
        <v>149</v>
      </c>
      <c r="E182" s="214" t="s">
        <v>249</v>
      </c>
      <c r="F182" s="215" t="s">
        <v>250</v>
      </c>
      <c r="G182" s="216" t="s">
        <v>168</v>
      </c>
      <c r="H182" s="217">
        <v>2.754</v>
      </c>
      <c r="I182" s="218"/>
      <c r="J182" s="219">
        <f>ROUND(I182*H182,2)</f>
        <v>0</v>
      </c>
      <c r="K182" s="215" t="s">
        <v>153</v>
      </c>
      <c r="L182" s="71"/>
      <c r="M182" s="220" t="s">
        <v>21</v>
      </c>
      <c r="N182" s="221" t="s">
        <v>43</v>
      </c>
      <c r="O182" s="46"/>
      <c r="P182" s="222">
        <f>O182*H182</f>
        <v>0</v>
      </c>
      <c r="Q182" s="222">
        <v>2.45329</v>
      </c>
      <c r="R182" s="222">
        <f>Q182*H182</f>
        <v>6.7563606600000004</v>
      </c>
      <c r="S182" s="222">
        <v>0</v>
      </c>
      <c r="T182" s="223">
        <f>S182*H182</f>
        <v>0</v>
      </c>
      <c r="AR182" s="23" t="s">
        <v>154</v>
      </c>
      <c r="AT182" s="23" t="s">
        <v>149</v>
      </c>
      <c r="AU182" s="23" t="s">
        <v>84</v>
      </c>
      <c r="AY182" s="23" t="s">
        <v>147</v>
      </c>
      <c r="BE182" s="224">
        <f>IF(N182="základní",J182,0)</f>
        <v>0</v>
      </c>
      <c r="BF182" s="224">
        <f>IF(N182="snížená",J182,0)</f>
        <v>0</v>
      </c>
      <c r="BG182" s="224">
        <f>IF(N182="zákl. přenesená",J182,0)</f>
        <v>0</v>
      </c>
      <c r="BH182" s="224">
        <f>IF(N182="sníž. přenesená",J182,0)</f>
        <v>0</v>
      </c>
      <c r="BI182" s="224">
        <f>IF(N182="nulová",J182,0)</f>
        <v>0</v>
      </c>
      <c r="BJ182" s="23" t="s">
        <v>77</v>
      </c>
      <c r="BK182" s="224">
        <f>ROUND(I182*H182,2)</f>
        <v>0</v>
      </c>
      <c r="BL182" s="23" t="s">
        <v>154</v>
      </c>
      <c r="BM182" s="23" t="s">
        <v>251</v>
      </c>
    </row>
    <row r="183" s="1" customFormat="1">
      <c r="B183" s="45"/>
      <c r="C183" s="73"/>
      <c r="D183" s="225" t="s">
        <v>156</v>
      </c>
      <c r="E183" s="73"/>
      <c r="F183" s="226" t="s">
        <v>252</v>
      </c>
      <c r="G183" s="73"/>
      <c r="H183" s="73"/>
      <c r="I183" s="184"/>
      <c r="J183" s="73"/>
      <c r="K183" s="73"/>
      <c r="L183" s="71"/>
      <c r="M183" s="227"/>
      <c r="N183" s="46"/>
      <c r="O183" s="46"/>
      <c r="P183" s="46"/>
      <c r="Q183" s="46"/>
      <c r="R183" s="46"/>
      <c r="S183" s="46"/>
      <c r="T183" s="94"/>
      <c r="AT183" s="23" t="s">
        <v>156</v>
      </c>
      <c r="AU183" s="23" t="s">
        <v>84</v>
      </c>
    </row>
    <row r="184" s="11" customFormat="1">
      <c r="B184" s="228"/>
      <c r="C184" s="229"/>
      <c r="D184" s="225" t="s">
        <v>158</v>
      </c>
      <c r="E184" s="230" t="s">
        <v>21</v>
      </c>
      <c r="F184" s="231" t="s">
        <v>253</v>
      </c>
      <c r="G184" s="229"/>
      <c r="H184" s="230" t="s">
        <v>21</v>
      </c>
      <c r="I184" s="232"/>
      <c r="J184" s="229"/>
      <c r="K184" s="229"/>
      <c r="L184" s="233"/>
      <c r="M184" s="234"/>
      <c r="N184" s="235"/>
      <c r="O184" s="235"/>
      <c r="P184" s="235"/>
      <c r="Q184" s="235"/>
      <c r="R184" s="235"/>
      <c r="S184" s="235"/>
      <c r="T184" s="236"/>
      <c r="AT184" s="237" t="s">
        <v>158</v>
      </c>
      <c r="AU184" s="237" t="s">
        <v>84</v>
      </c>
      <c r="AV184" s="11" t="s">
        <v>77</v>
      </c>
      <c r="AW184" s="11" t="s">
        <v>35</v>
      </c>
      <c r="AX184" s="11" t="s">
        <v>72</v>
      </c>
      <c r="AY184" s="237" t="s">
        <v>147</v>
      </c>
    </row>
    <row r="185" s="12" customFormat="1">
      <c r="B185" s="238"/>
      <c r="C185" s="239"/>
      <c r="D185" s="225" t="s">
        <v>158</v>
      </c>
      <c r="E185" s="240" t="s">
        <v>21</v>
      </c>
      <c r="F185" s="241" t="s">
        <v>254</v>
      </c>
      <c r="G185" s="239"/>
      <c r="H185" s="242">
        <v>2.754</v>
      </c>
      <c r="I185" s="243"/>
      <c r="J185" s="239"/>
      <c r="K185" s="239"/>
      <c r="L185" s="244"/>
      <c r="M185" s="245"/>
      <c r="N185" s="246"/>
      <c r="O185" s="246"/>
      <c r="P185" s="246"/>
      <c r="Q185" s="246"/>
      <c r="R185" s="246"/>
      <c r="S185" s="246"/>
      <c r="T185" s="247"/>
      <c r="AT185" s="248" t="s">
        <v>158</v>
      </c>
      <c r="AU185" s="248" t="s">
        <v>84</v>
      </c>
      <c r="AV185" s="12" t="s">
        <v>84</v>
      </c>
      <c r="AW185" s="12" t="s">
        <v>35</v>
      </c>
      <c r="AX185" s="12" t="s">
        <v>72</v>
      </c>
      <c r="AY185" s="248" t="s">
        <v>147</v>
      </c>
    </row>
    <row r="186" s="13" customFormat="1">
      <c r="B186" s="249"/>
      <c r="C186" s="250"/>
      <c r="D186" s="225" t="s">
        <v>158</v>
      </c>
      <c r="E186" s="251" t="s">
        <v>21</v>
      </c>
      <c r="F186" s="252" t="s">
        <v>161</v>
      </c>
      <c r="G186" s="250"/>
      <c r="H186" s="253">
        <v>2.754</v>
      </c>
      <c r="I186" s="254"/>
      <c r="J186" s="250"/>
      <c r="K186" s="250"/>
      <c r="L186" s="255"/>
      <c r="M186" s="256"/>
      <c r="N186" s="257"/>
      <c r="O186" s="257"/>
      <c r="P186" s="257"/>
      <c r="Q186" s="257"/>
      <c r="R186" s="257"/>
      <c r="S186" s="257"/>
      <c r="T186" s="258"/>
      <c r="AT186" s="259" t="s">
        <v>158</v>
      </c>
      <c r="AU186" s="259" t="s">
        <v>84</v>
      </c>
      <c r="AV186" s="13" t="s">
        <v>154</v>
      </c>
      <c r="AW186" s="13" t="s">
        <v>35</v>
      </c>
      <c r="AX186" s="13" t="s">
        <v>77</v>
      </c>
      <c r="AY186" s="259" t="s">
        <v>147</v>
      </c>
    </row>
    <row r="187" s="1" customFormat="1" ht="25.5" customHeight="1">
      <c r="B187" s="45"/>
      <c r="C187" s="213" t="s">
        <v>255</v>
      </c>
      <c r="D187" s="213" t="s">
        <v>149</v>
      </c>
      <c r="E187" s="214" t="s">
        <v>256</v>
      </c>
      <c r="F187" s="215" t="s">
        <v>257</v>
      </c>
      <c r="G187" s="216" t="s">
        <v>168</v>
      </c>
      <c r="H187" s="217">
        <v>8.1899999999999995</v>
      </c>
      <c r="I187" s="218"/>
      <c r="J187" s="219">
        <f>ROUND(I187*H187,2)</f>
        <v>0</v>
      </c>
      <c r="K187" s="215" t="s">
        <v>153</v>
      </c>
      <c r="L187" s="71"/>
      <c r="M187" s="220" t="s">
        <v>21</v>
      </c>
      <c r="N187" s="221" t="s">
        <v>43</v>
      </c>
      <c r="O187" s="46"/>
      <c r="P187" s="222">
        <f>O187*H187</f>
        <v>0</v>
      </c>
      <c r="Q187" s="222">
        <v>2.45329</v>
      </c>
      <c r="R187" s="222">
        <f>Q187*H187</f>
        <v>20.092445099999999</v>
      </c>
      <c r="S187" s="222">
        <v>0</v>
      </c>
      <c r="T187" s="223">
        <f>S187*H187</f>
        <v>0</v>
      </c>
      <c r="AR187" s="23" t="s">
        <v>154</v>
      </c>
      <c r="AT187" s="23" t="s">
        <v>149</v>
      </c>
      <c r="AU187" s="23" t="s">
        <v>84</v>
      </c>
      <c r="AY187" s="23" t="s">
        <v>147</v>
      </c>
      <c r="BE187" s="224">
        <f>IF(N187="základní",J187,0)</f>
        <v>0</v>
      </c>
      <c r="BF187" s="224">
        <f>IF(N187="snížená",J187,0)</f>
        <v>0</v>
      </c>
      <c r="BG187" s="224">
        <f>IF(N187="zákl. přenesená",J187,0)</f>
        <v>0</v>
      </c>
      <c r="BH187" s="224">
        <f>IF(N187="sníž. přenesená",J187,0)</f>
        <v>0</v>
      </c>
      <c r="BI187" s="224">
        <f>IF(N187="nulová",J187,0)</f>
        <v>0</v>
      </c>
      <c r="BJ187" s="23" t="s">
        <v>77</v>
      </c>
      <c r="BK187" s="224">
        <f>ROUND(I187*H187,2)</f>
        <v>0</v>
      </c>
      <c r="BL187" s="23" t="s">
        <v>154</v>
      </c>
      <c r="BM187" s="23" t="s">
        <v>258</v>
      </c>
    </row>
    <row r="188" s="1" customFormat="1">
      <c r="B188" s="45"/>
      <c r="C188" s="73"/>
      <c r="D188" s="225" t="s">
        <v>156</v>
      </c>
      <c r="E188" s="73"/>
      <c r="F188" s="226" t="s">
        <v>252</v>
      </c>
      <c r="G188" s="73"/>
      <c r="H188" s="73"/>
      <c r="I188" s="184"/>
      <c r="J188" s="73"/>
      <c r="K188" s="73"/>
      <c r="L188" s="71"/>
      <c r="M188" s="227"/>
      <c r="N188" s="46"/>
      <c r="O188" s="46"/>
      <c r="P188" s="46"/>
      <c r="Q188" s="46"/>
      <c r="R188" s="46"/>
      <c r="S188" s="46"/>
      <c r="T188" s="94"/>
      <c r="AT188" s="23" t="s">
        <v>156</v>
      </c>
      <c r="AU188" s="23" t="s">
        <v>84</v>
      </c>
    </row>
    <row r="189" s="11" customFormat="1">
      <c r="B189" s="228"/>
      <c r="C189" s="229"/>
      <c r="D189" s="225" t="s">
        <v>158</v>
      </c>
      <c r="E189" s="230" t="s">
        <v>21</v>
      </c>
      <c r="F189" s="231" t="s">
        <v>176</v>
      </c>
      <c r="G189" s="229"/>
      <c r="H189" s="230" t="s">
        <v>21</v>
      </c>
      <c r="I189" s="232"/>
      <c r="J189" s="229"/>
      <c r="K189" s="229"/>
      <c r="L189" s="233"/>
      <c r="M189" s="234"/>
      <c r="N189" s="235"/>
      <c r="O189" s="235"/>
      <c r="P189" s="235"/>
      <c r="Q189" s="235"/>
      <c r="R189" s="235"/>
      <c r="S189" s="235"/>
      <c r="T189" s="236"/>
      <c r="AT189" s="237" t="s">
        <v>158</v>
      </c>
      <c r="AU189" s="237" t="s">
        <v>84</v>
      </c>
      <c r="AV189" s="11" t="s">
        <v>77</v>
      </c>
      <c r="AW189" s="11" t="s">
        <v>35</v>
      </c>
      <c r="AX189" s="11" t="s">
        <v>72</v>
      </c>
      <c r="AY189" s="237" t="s">
        <v>147</v>
      </c>
    </row>
    <row r="190" s="12" customFormat="1">
      <c r="B190" s="238"/>
      <c r="C190" s="239"/>
      <c r="D190" s="225" t="s">
        <v>158</v>
      </c>
      <c r="E190" s="240" t="s">
        <v>21</v>
      </c>
      <c r="F190" s="241" t="s">
        <v>259</v>
      </c>
      <c r="G190" s="239"/>
      <c r="H190" s="242">
        <v>8.1899999999999995</v>
      </c>
      <c r="I190" s="243"/>
      <c r="J190" s="239"/>
      <c r="K190" s="239"/>
      <c r="L190" s="244"/>
      <c r="M190" s="245"/>
      <c r="N190" s="246"/>
      <c r="O190" s="246"/>
      <c r="P190" s="246"/>
      <c r="Q190" s="246"/>
      <c r="R190" s="246"/>
      <c r="S190" s="246"/>
      <c r="T190" s="247"/>
      <c r="AT190" s="248" t="s">
        <v>158</v>
      </c>
      <c r="AU190" s="248" t="s">
        <v>84</v>
      </c>
      <c r="AV190" s="12" t="s">
        <v>84</v>
      </c>
      <c r="AW190" s="12" t="s">
        <v>35</v>
      </c>
      <c r="AX190" s="12" t="s">
        <v>72</v>
      </c>
      <c r="AY190" s="248" t="s">
        <v>147</v>
      </c>
    </row>
    <row r="191" s="13" customFormat="1">
      <c r="B191" s="249"/>
      <c r="C191" s="250"/>
      <c r="D191" s="225" t="s">
        <v>158</v>
      </c>
      <c r="E191" s="251" t="s">
        <v>21</v>
      </c>
      <c r="F191" s="252" t="s">
        <v>161</v>
      </c>
      <c r="G191" s="250"/>
      <c r="H191" s="253">
        <v>8.1899999999999995</v>
      </c>
      <c r="I191" s="254"/>
      <c r="J191" s="250"/>
      <c r="K191" s="250"/>
      <c r="L191" s="255"/>
      <c r="M191" s="256"/>
      <c r="N191" s="257"/>
      <c r="O191" s="257"/>
      <c r="P191" s="257"/>
      <c r="Q191" s="257"/>
      <c r="R191" s="257"/>
      <c r="S191" s="257"/>
      <c r="T191" s="258"/>
      <c r="AT191" s="259" t="s">
        <v>158</v>
      </c>
      <c r="AU191" s="259" t="s">
        <v>84</v>
      </c>
      <c r="AV191" s="13" t="s">
        <v>154</v>
      </c>
      <c r="AW191" s="13" t="s">
        <v>35</v>
      </c>
      <c r="AX191" s="13" t="s">
        <v>77</v>
      </c>
      <c r="AY191" s="259" t="s">
        <v>147</v>
      </c>
    </row>
    <row r="192" s="1" customFormat="1" ht="16.5" customHeight="1">
      <c r="B192" s="45"/>
      <c r="C192" s="213" t="s">
        <v>260</v>
      </c>
      <c r="D192" s="213" t="s">
        <v>149</v>
      </c>
      <c r="E192" s="214" t="s">
        <v>261</v>
      </c>
      <c r="F192" s="215" t="s">
        <v>262</v>
      </c>
      <c r="G192" s="216" t="s">
        <v>152</v>
      </c>
      <c r="H192" s="217">
        <v>6.0800000000000001</v>
      </c>
      <c r="I192" s="218"/>
      <c r="J192" s="219">
        <f>ROUND(I192*H192,2)</f>
        <v>0</v>
      </c>
      <c r="K192" s="215" t="s">
        <v>153</v>
      </c>
      <c r="L192" s="71"/>
      <c r="M192" s="220" t="s">
        <v>21</v>
      </c>
      <c r="N192" s="221" t="s">
        <v>43</v>
      </c>
      <c r="O192" s="46"/>
      <c r="P192" s="222">
        <f>O192*H192</f>
        <v>0</v>
      </c>
      <c r="Q192" s="222">
        <v>0.00247</v>
      </c>
      <c r="R192" s="222">
        <f>Q192*H192</f>
        <v>0.015017600000000001</v>
      </c>
      <c r="S192" s="222">
        <v>0</v>
      </c>
      <c r="T192" s="223">
        <f>S192*H192</f>
        <v>0</v>
      </c>
      <c r="AR192" s="23" t="s">
        <v>154</v>
      </c>
      <c r="AT192" s="23" t="s">
        <v>149</v>
      </c>
      <c r="AU192" s="23" t="s">
        <v>84</v>
      </c>
      <c r="AY192" s="23" t="s">
        <v>147</v>
      </c>
      <c r="BE192" s="224">
        <f>IF(N192="základní",J192,0)</f>
        <v>0</v>
      </c>
      <c r="BF192" s="224">
        <f>IF(N192="snížená",J192,0)</f>
        <v>0</v>
      </c>
      <c r="BG192" s="224">
        <f>IF(N192="zákl. přenesená",J192,0)</f>
        <v>0</v>
      </c>
      <c r="BH192" s="224">
        <f>IF(N192="sníž. přenesená",J192,0)</f>
        <v>0</v>
      </c>
      <c r="BI192" s="224">
        <f>IF(N192="nulová",J192,0)</f>
        <v>0</v>
      </c>
      <c r="BJ192" s="23" t="s">
        <v>77</v>
      </c>
      <c r="BK192" s="224">
        <f>ROUND(I192*H192,2)</f>
        <v>0</v>
      </c>
      <c r="BL192" s="23" t="s">
        <v>154</v>
      </c>
      <c r="BM192" s="23" t="s">
        <v>263</v>
      </c>
    </row>
    <row r="193" s="1" customFormat="1">
      <c r="B193" s="45"/>
      <c r="C193" s="73"/>
      <c r="D193" s="225" t="s">
        <v>156</v>
      </c>
      <c r="E193" s="73"/>
      <c r="F193" s="226" t="s">
        <v>264</v>
      </c>
      <c r="G193" s="73"/>
      <c r="H193" s="73"/>
      <c r="I193" s="184"/>
      <c r="J193" s="73"/>
      <c r="K193" s="73"/>
      <c r="L193" s="71"/>
      <c r="M193" s="227"/>
      <c r="N193" s="46"/>
      <c r="O193" s="46"/>
      <c r="P193" s="46"/>
      <c r="Q193" s="46"/>
      <c r="R193" s="46"/>
      <c r="S193" s="46"/>
      <c r="T193" s="94"/>
      <c r="AT193" s="23" t="s">
        <v>156</v>
      </c>
      <c r="AU193" s="23" t="s">
        <v>84</v>
      </c>
    </row>
    <row r="194" s="11" customFormat="1">
      <c r="B194" s="228"/>
      <c r="C194" s="229"/>
      <c r="D194" s="225" t="s">
        <v>158</v>
      </c>
      <c r="E194" s="230" t="s">
        <v>21</v>
      </c>
      <c r="F194" s="231" t="s">
        <v>176</v>
      </c>
      <c r="G194" s="229"/>
      <c r="H194" s="230" t="s">
        <v>21</v>
      </c>
      <c r="I194" s="232"/>
      <c r="J194" s="229"/>
      <c r="K194" s="229"/>
      <c r="L194" s="233"/>
      <c r="M194" s="234"/>
      <c r="N194" s="235"/>
      <c r="O194" s="235"/>
      <c r="P194" s="235"/>
      <c r="Q194" s="235"/>
      <c r="R194" s="235"/>
      <c r="S194" s="235"/>
      <c r="T194" s="236"/>
      <c r="AT194" s="237" t="s">
        <v>158</v>
      </c>
      <c r="AU194" s="237" t="s">
        <v>84</v>
      </c>
      <c r="AV194" s="11" t="s">
        <v>77</v>
      </c>
      <c r="AW194" s="11" t="s">
        <v>35</v>
      </c>
      <c r="AX194" s="11" t="s">
        <v>72</v>
      </c>
      <c r="AY194" s="237" t="s">
        <v>147</v>
      </c>
    </row>
    <row r="195" s="12" customFormat="1">
      <c r="B195" s="238"/>
      <c r="C195" s="239"/>
      <c r="D195" s="225" t="s">
        <v>158</v>
      </c>
      <c r="E195" s="240" t="s">
        <v>21</v>
      </c>
      <c r="F195" s="241" t="s">
        <v>265</v>
      </c>
      <c r="G195" s="239"/>
      <c r="H195" s="242">
        <v>6.0800000000000001</v>
      </c>
      <c r="I195" s="243"/>
      <c r="J195" s="239"/>
      <c r="K195" s="239"/>
      <c r="L195" s="244"/>
      <c r="M195" s="245"/>
      <c r="N195" s="246"/>
      <c r="O195" s="246"/>
      <c r="P195" s="246"/>
      <c r="Q195" s="246"/>
      <c r="R195" s="246"/>
      <c r="S195" s="246"/>
      <c r="T195" s="247"/>
      <c r="AT195" s="248" t="s">
        <v>158</v>
      </c>
      <c r="AU195" s="248" t="s">
        <v>84</v>
      </c>
      <c r="AV195" s="12" t="s">
        <v>84</v>
      </c>
      <c r="AW195" s="12" t="s">
        <v>35</v>
      </c>
      <c r="AX195" s="12" t="s">
        <v>72</v>
      </c>
      <c r="AY195" s="248" t="s">
        <v>147</v>
      </c>
    </row>
    <row r="196" s="13" customFormat="1">
      <c r="B196" s="249"/>
      <c r="C196" s="250"/>
      <c r="D196" s="225" t="s">
        <v>158</v>
      </c>
      <c r="E196" s="251" t="s">
        <v>21</v>
      </c>
      <c r="F196" s="252" t="s">
        <v>161</v>
      </c>
      <c r="G196" s="250"/>
      <c r="H196" s="253">
        <v>6.0800000000000001</v>
      </c>
      <c r="I196" s="254"/>
      <c r="J196" s="250"/>
      <c r="K196" s="250"/>
      <c r="L196" s="255"/>
      <c r="M196" s="256"/>
      <c r="N196" s="257"/>
      <c r="O196" s="257"/>
      <c r="P196" s="257"/>
      <c r="Q196" s="257"/>
      <c r="R196" s="257"/>
      <c r="S196" s="257"/>
      <c r="T196" s="258"/>
      <c r="AT196" s="259" t="s">
        <v>158</v>
      </c>
      <c r="AU196" s="259" t="s">
        <v>84</v>
      </c>
      <c r="AV196" s="13" t="s">
        <v>154</v>
      </c>
      <c r="AW196" s="13" t="s">
        <v>35</v>
      </c>
      <c r="AX196" s="13" t="s">
        <v>77</v>
      </c>
      <c r="AY196" s="259" t="s">
        <v>147</v>
      </c>
    </row>
    <row r="197" s="1" customFormat="1" ht="16.5" customHeight="1">
      <c r="B197" s="45"/>
      <c r="C197" s="213" t="s">
        <v>266</v>
      </c>
      <c r="D197" s="213" t="s">
        <v>149</v>
      </c>
      <c r="E197" s="214" t="s">
        <v>267</v>
      </c>
      <c r="F197" s="215" t="s">
        <v>268</v>
      </c>
      <c r="G197" s="216" t="s">
        <v>152</v>
      </c>
      <c r="H197" s="217">
        <v>6.0800000000000001</v>
      </c>
      <c r="I197" s="218"/>
      <c r="J197" s="219">
        <f>ROUND(I197*H197,2)</f>
        <v>0</v>
      </c>
      <c r="K197" s="215" t="s">
        <v>153</v>
      </c>
      <c r="L197" s="71"/>
      <c r="M197" s="220" t="s">
        <v>21</v>
      </c>
      <c r="N197" s="221" t="s">
        <v>43</v>
      </c>
      <c r="O197" s="46"/>
      <c r="P197" s="222">
        <f>O197*H197</f>
        <v>0</v>
      </c>
      <c r="Q197" s="222">
        <v>0</v>
      </c>
      <c r="R197" s="222">
        <f>Q197*H197</f>
        <v>0</v>
      </c>
      <c r="S197" s="222">
        <v>0</v>
      </c>
      <c r="T197" s="223">
        <f>S197*H197</f>
        <v>0</v>
      </c>
      <c r="AR197" s="23" t="s">
        <v>154</v>
      </c>
      <c r="AT197" s="23" t="s">
        <v>149</v>
      </c>
      <c r="AU197" s="23" t="s">
        <v>84</v>
      </c>
      <c r="AY197" s="23" t="s">
        <v>147</v>
      </c>
      <c r="BE197" s="224">
        <f>IF(N197="základní",J197,0)</f>
        <v>0</v>
      </c>
      <c r="BF197" s="224">
        <f>IF(N197="snížená",J197,0)</f>
        <v>0</v>
      </c>
      <c r="BG197" s="224">
        <f>IF(N197="zákl. přenesená",J197,0)</f>
        <v>0</v>
      </c>
      <c r="BH197" s="224">
        <f>IF(N197="sníž. přenesená",J197,0)</f>
        <v>0</v>
      </c>
      <c r="BI197" s="224">
        <f>IF(N197="nulová",J197,0)</f>
        <v>0</v>
      </c>
      <c r="BJ197" s="23" t="s">
        <v>77</v>
      </c>
      <c r="BK197" s="224">
        <f>ROUND(I197*H197,2)</f>
        <v>0</v>
      </c>
      <c r="BL197" s="23" t="s">
        <v>154</v>
      </c>
      <c r="BM197" s="23" t="s">
        <v>269</v>
      </c>
    </row>
    <row r="198" s="1" customFormat="1">
      <c r="B198" s="45"/>
      <c r="C198" s="73"/>
      <c r="D198" s="225" t="s">
        <v>156</v>
      </c>
      <c r="E198" s="73"/>
      <c r="F198" s="226" t="s">
        <v>264</v>
      </c>
      <c r="G198" s="73"/>
      <c r="H198" s="73"/>
      <c r="I198" s="184"/>
      <c r="J198" s="73"/>
      <c r="K198" s="73"/>
      <c r="L198" s="71"/>
      <c r="M198" s="227"/>
      <c r="N198" s="46"/>
      <c r="O198" s="46"/>
      <c r="P198" s="46"/>
      <c r="Q198" s="46"/>
      <c r="R198" s="46"/>
      <c r="S198" s="46"/>
      <c r="T198" s="94"/>
      <c r="AT198" s="23" t="s">
        <v>156</v>
      </c>
      <c r="AU198" s="23" t="s">
        <v>84</v>
      </c>
    </row>
    <row r="199" s="1" customFormat="1" ht="16.5" customHeight="1">
      <c r="B199" s="45"/>
      <c r="C199" s="213" t="s">
        <v>270</v>
      </c>
      <c r="D199" s="213" t="s">
        <v>149</v>
      </c>
      <c r="E199" s="214" t="s">
        <v>271</v>
      </c>
      <c r="F199" s="215" t="s">
        <v>272</v>
      </c>
      <c r="G199" s="216" t="s">
        <v>221</v>
      </c>
      <c r="H199" s="217">
        <v>0.98299999999999998</v>
      </c>
      <c r="I199" s="218"/>
      <c r="J199" s="219">
        <f>ROUND(I199*H199,2)</f>
        <v>0</v>
      </c>
      <c r="K199" s="215" t="s">
        <v>153</v>
      </c>
      <c r="L199" s="71"/>
      <c r="M199" s="220" t="s">
        <v>21</v>
      </c>
      <c r="N199" s="221" t="s">
        <v>43</v>
      </c>
      <c r="O199" s="46"/>
      <c r="P199" s="222">
        <f>O199*H199</f>
        <v>0</v>
      </c>
      <c r="Q199" s="222">
        <v>1.0601700000000001</v>
      </c>
      <c r="R199" s="222">
        <f>Q199*H199</f>
        <v>1.0421471099999999</v>
      </c>
      <c r="S199" s="222">
        <v>0</v>
      </c>
      <c r="T199" s="223">
        <f>S199*H199</f>
        <v>0</v>
      </c>
      <c r="AR199" s="23" t="s">
        <v>154</v>
      </c>
      <c r="AT199" s="23" t="s">
        <v>149</v>
      </c>
      <c r="AU199" s="23" t="s">
        <v>84</v>
      </c>
      <c r="AY199" s="23" t="s">
        <v>147</v>
      </c>
      <c r="BE199" s="224">
        <f>IF(N199="základní",J199,0)</f>
        <v>0</v>
      </c>
      <c r="BF199" s="224">
        <f>IF(N199="snížená",J199,0)</f>
        <v>0</v>
      </c>
      <c r="BG199" s="224">
        <f>IF(N199="zákl. přenesená",J199,0)</f>
        <v>0</v>
      </c>
      <c r="BH199" s="224">
        <f>IF(N199="sníž. přenesená",J199,0)</f>
        <v>0</v>
      </c>
      <c r="BI199" s="224">
        <f>IF(N199="nulová",J199,0)</f>
        <v>0</v>
      </c>
      <c r="BJ199" s="23" t="s">
        <v>77</v>
      </c>
      <c r="BK199" s="224">
        <f>ROUND(I199*H199,2)</f>
        <v>0</v>
      </c>
      <c r="BL199" s="23" t="s">
        <v>154</v>
      </c>
      <c r="BM199" s="23" t="s">
        <v>273</v>
      </c>
    </row>
    <row r="200" s="1" customFormat="1">
      <c r="B200" s="45"/>
      <c r="C200" s="73"/>
      <c r="D200" s="225" t="s">
        <v>156</v>
      </c>
      <c r="E200" s="73"/>
      <c r="F200" s="226" t="s">
        <v>274</v>
      </c>
      <c r="G200" s="73"/>
      <c r="H200" s="73"/>
      <c r="I200" s="184"/>
      <c r="J200" s="73"/>
      <c r="K200" s="73"/>
      <c r="L200" s="71"/>
      <c r="M200" s="227"/>
      <c r="N200" s="46"/>
      <c r="O200" s="46"/>
      <c r="P200" s="46"/>
      <c r="Q200" s="46"/>
      <c r="R200" s="46"/>
      <c r="S200" s="46"/>
      <c r="T200" s="94"/>
      <c r="AT200" s="23" t="s">
        <v>156</v>
      </c>
      <c r="AU200" s="23" t="s">
        <v>84</v>
      </c>
    </row>
    <row r="201" s="11" customFormat="1">
      <c r="B201" s="228"/>
      <c r="C201" s="229"/>
      <c r="D201" s="225" t="s">
        <v>158</v>
      </c>
      <c r="E201" s="230" t="s">
        <v>21</v>
      </c>
      <c r="F201" s="231" t="s">
        <v>176</v>
      </c>
      <c r="G201" s="229"/>
      <c r="H201" s="230" t="s">
        <v>21</v>
      </c>
      <c r="I201" s="232"/>
      <c r="J201" s="229"/>
      <c r="K201" s="229"/>
      <c r="L201" s="233"/>
      <c r="M201" s="234"/>
      <c r="N201" s="235"/>
      <c r="O201" s="235"/>
      <c r="P201" s="235"/>
      <c r="Q201" s="235"/>
      <c r="R201" s="235"/>
      <c r="S201" s="235"/>
      <c r="T201" s="236"/>
      <c r="AT201" s="237" t="s">
        <v>158</v>
      </c>
      <c r="AU201" s="237" t="s">
        <v>84</v>
      </c>
      <c r="AV201" s="11" t="s">
        <v>77</v>
      </c>
      <c r="AW201" s="11" t="s">
        <v>35</v>
      </c>
      <c r="AX201" s="11" t="s">
        <v>72</v>
      </c>
      <c r="AY201" s="237" t="s">
        <v>147</v>
      </c>
    </row>
    <row r="202" s="12" customFormat="1">
      <c r="B202" s="238"/>
      <c r="C202" s="239"/>
      <c r="D202" s="225" t="s">
        <v>158</v>
      </c>
      <c r="E202" s="240" t="s">
        <v>21</v>
      </c>
      <c r="F202" s="241" t="s">
        <v>275</v>
      </c>
      <c r="G202" s="239"/>
      <c r="H202" s="242">
        <v>0.98299999999999998</v>
      </c>
      <c r="I202" s="243"/>
      <c r="J202" s="239"/>
      <c r="K202" s="239"/>
      <c r="L202" s="244"/>
      <c r="M202" s="245"/>
      <c r="N202" s="246"/>
      <c r="O202" s="246"/>
      <c r="P202" s="246"/>
      <c r="Q202" s="246"/>
      <c r="R202" s="246"/>
      <c r="S202" s="246"/>
      <c r="T202" s="247"/>
      <c r="AT202" s="248" t="s">
        <v>158</v>
      </c>
      <c r="AU202" s="248" t="s">
        <v>84</v>
      </c>
      <c r="AV202" s="12" t="s">
        <v>84</v>
      </c>
      <c r="AW202" s="12" t="s">
        <v>35</v>
      </c>
      <c r="AX202" s="12" t="s">
        <v>72</v>
      </c>
      <c r="AY202" s="248" t="s">
        <v>147</v>
      </c>
    </row>
    <row r="203" s="13" customFormat="1">
      <c r="B203" s="249"/>
      <c r="C203" s="250"/>
      <c r="D203" s="225" t="s">
        <v>158</v>
      </c>
      <c r="E203" s="251" t="s">
        <v>21</v>
      </c>
      <c r="F203" s="252" t="s">
        <v>161</v>
      </c>
      <c r="G203" s="250"/>
      <c r="H203" s="253">
        <v>0.98299999999999998</v>
      </c>
      <c r="I203" s="254"/>
      <c r="J203" s="250"/>
      <c r="K203" s="250"/>
      <c r="L203" s="255"/>
      <c r="M203" s="256"/>
      <c r="N203" s="257"/>
      <c r="O203" s="257"/>
      <c r="P203" s="257"/>
      <c r="Q203" s="257"/>
      <c r="R203" s="257"/>
      <c r="S203" s="257"/>
      <c r="T203" s="258"/>
      <c r="AT203" s="259" t="s">
        <v>158</v>
      </c>
      <c r="AU203" s="259" t="s">
        <v>84</v>
      </c>
      <c r="AV203" s="13" t="s">
        <v>154</v>
      </c>
      <c r="AW203" s="13" t="s">
        <v>35</v>
      </c>
      <c r="AX203" s="13" t="s">
        <v>77</v>
      </c>
      <c r="AY203" s="259" t="s">
        <v>147</v>
      </c>
    </row>
    <row r="204" s="1" customFormat="1" ht="16.5" customHeight="1">
      <c r="B204" s="45"/>
      <c r="C204" s="213" t="s">
        <v>9</v>
      </c>
      <c r="D204" s="213" t="s">
        <v>149</v>
      </c>
      <c r="E204" s="214" t="s">
        <v>271</v>
      </c>
      <c r="F204" s="215" t="s">
        <v>272</v>
      </c>
      <c r="G204" s="216" t="s">
        <v>221</v>
      </c>
      <c r="H204" s="217">
        <v>0.33000000000000002</v>
      </c>
      <c r="I204" s="218"/>
      <c r="J204" s="219">
        <f>ROUND(I204*H204,2)</f>
        <v>0</v>
      </c>
      <c r="K204" s="215" t="s">
        <v>153</v>
      </c>
      <c r="L204" s="71"/>
      <c r="M204" s="220" t="s">
        <v>21</v>
      </c>
      <c r="N204" s="221" t="s">
        <v>43</v>
      </c>
      <c r="O204" s="46"/>
      <c r="P204" s="222">
        <f>O204*H204</f>
        <v>0</v>
      </c>
      <c r="Q204" s="222">
        <v>1.0601700000000001</v>
      </c>
      <c r="R204" s="222">
        <f>Q204*H204</f>
        <v>0.34985610000000006</v>
      </c>
      <c r="S204" s="222">
        <v>0</v>
      </c>
      <c r="T204" s="223">
        <f>S204*H204</f>
        <v>0</v>
      </c>
      <c r="AR204" s="23" t="s">
        <v>154</v>
      </c>
      <c r="AT204" s="23" t="s">
        <v>149</v>
      </c>
      <c r="AU204" s="23" t="s">
        <v>84</v>
      </c>
      <c r="AY204" s="23" t="s">
        <v>147</v>
      </c>
      <c r="BE204" s="224">
        <f>IF(N204="základní",J204,0)</f>
        <v>0</v>
      </c>
      <c r="BF204" s="224">
        <f>IF(N204="snížená",J204,0)</f>
        <v>0</v>
      </c>
      <c r="BG204" s="224">
        <f>IF(N204="zákl. přenesená",J204,0)</f>
        <v>0</v>
      </c>
      <c r="BH204" s="224">
        <f>IF(N204="sníž. přenesená",J204,0)</f>
        <v>0</v>
      </c>
      <c r="BI204" s="224">
        <f>IF(N204="nulová",J204,0)</f>
        <v>0</v>
      </c>
      <c r="BJ204" s="23" t="s">
        <v>77</v>
      </c>
      <c r="BK204" s="224">
        <f>ROUND(I204*H204,2)</f>
        <v>0</v>
      </c>
      <c r="BL204" s="23" t="s">
        <v>154</v>
      </c>
      <c r="BM204" s="23" t="s">
        <v>276</v>
      </c>
    </row>
    <row r="205" s="1" customFormat="1">
      <c r="B205" s="45"/>
      <c r="C205" s="73"/>
      <c r="D205" s="225" t="s">
        <v>156</v>
      </c>
      <c r="E205" s="73"/>
      <c r="F205" s="226" t="s">
        <v>274</v>
      </c>
      <c r="G205" s="73"/>
      <c r="H205" s="73"/>
      <c r="I205" s="184"/>
      <c r="J205" s="73"/>
      <c r="K205" s="73"/>
      <c r="L205" s="71"/>
      <c r="M205" s="227"/>
      <c r="N205" s="46"/>
      <c r="O205" s="46"/>
      <c r="P205" s="46"/>
      <c r="Q205" s="46"/>
      <c r="R205" s="46"/>
      <c r="S205" s="46"/>
      <c r="T205" s="94"/>
      <c r="AT205" s="23" t="s">
        <v>156</v>
      </c>
      <c r="AU205" s="23" t="s">
        <v>84</v>
      </c>
    </row>
    <row r="206" s="11" customFormat="1">
      <c r="B206" s="228"/>
      <c r="C206" s="229"/>
      <c r="D206" s="225" t="s">
        <v>158</v>
      </c>
      <c r="E206" s="230" t="s">
        <v>21</v>
      </c>
      <c r="F206" s="231" t="s">
        <v>253</v>
      </c>
      <c r="G206" s="229"/>
      <c r="H206" s="230" t="s">
        <v>21</v>
      </c>
      <c r="I206" s="232"/>
      <c r="J206" s="229"/>
      <c r="K206" s="229"/>
      <c r="L206" s="233"/>
      <c r="M206" s="234"/>
      <c r="N206" s="235"/>
      <c r="O206" s="235"/>
      <c r="P206" s="235"/>
      <c r="Q206" s="235"/>
      <c r="R206" s="235"/>
      <c r="S206" s="235"/>
      <c r="T206" s="236"/>
      <c r="AT206" s="237" t="s">
        <v>158</v>
      </c>
      <c r="AU206" s="237" t="s">
        <v>84</v>
      </c>
      <c r="AV206" s="11" t="s">
        <v>77</v>
      </c>
      <c r="AW206" s="11" t="s">
        <v>35</v>
      </c>
      <c r="AX206" s="11" t="s">
        <v>72</v>
      </c>
      <c r="AY206" s="237" t="s">
        <v>147</v>
      </c>
    </row>
    <row r="207" s="12" customFormat="1">
      <c r="B207" s="238"/>
      <c r="C207" s="239"/>
      <c r="D207" s="225" t="s">
        <v>158</v>
      </c>
      <c r="E207" s="240" t="s">
        <v>21</v>
      </c>
      <c r="F207" s="241" t="s">
        <v>277</v>
      </c>
      <c r="G207" s="239"/>
      <c r="H207" s="242">
        <v>0.33000000000000002</v>
      </c>
      <c r="I207" s="243"/>
      <c r="J207" s="239"/>
      <c r="K207" s="239"/>
      <c r="L207" s="244"/>
      <c r="M207" s="245"/>
      <c r="N207" s="246"/>
      <c r="O207" s="246"/>
      <c r="P207" s="246"/>
      <c r="Q207" s="246"/>
      <c r="R207" s="246"/>
      <c r="S207" s="246"/>
      <c r="T207" s="247"/>
      <c r="AT207" s="248" t="s">
        <v>158</v>
      </c>
      <c r="AU207" s="248" t="s">
        <v>84</v>
      </c>
      <c r="AV207" s="12" t="s">
        <v>84</v>
      </c>
      <c r="AW207" s="12" t="s">
        <v>35</v>
      </c>
      <c r="AX207" s="12" t="s">
        <v>72</v>
      </c>
      <c r="AY207" s="248" t="s">
        <v>147</v>
      </c>
    </row>
    <row r="208" s="13" customFormat="1">
      <c r="B208" s="249"/>
      <c r="C208" s="250"/>
      <c r="D208" s="225" t="s">
        <v>158</v>
      </c>
      <c r="E208" s="251" t="s">
        <v>21</v>
      </c>
      <c r="F208" s="252" t="s">
        <v>161</v>
      </c>
      <c r="G208" s="250"/>
      <c r="H208" s="253">
        <v>0.33000000000000002</v>
      </c>
      <c r="I208" s="254"/>
      <c r="J208" s="250"/>
      <c r="K208" s="250"/>
      <c r="L208" s="255"/>
      <c r="M208" s="256"/>
      <c r="N208" s="257"/>
      <c r="O208" s="257"/>
      <c r="P208" s="257"/>
      <c r="Q208" s="257"/>
      <c r="R208" s="257"/>
      <c r="S208" s="257"/>
      <c r="T208" s="258"/>
      <c r="AT208" s="259" t="s">
        <v>158</v>
      </c>
      <c r="AU208" s="259" t="s">
        <v>84</v>
      </c>
      <c r="AV208" s="13" t="s">
        <v>154</v>
      </c>
      <c r="AW208" s="13" t="s">
        <v>35</v>
      </c>
      <c r="AX208" s="13" t="s">
        <v>77</v>
      </c>
      <c r="AY208" s="259" t="s">
        <v>147</v>
      </c>
    </row>
    <row r="209" s="1" customFormat="1" ht="25.5" customHeight="1">
      <c r="B209" s="45"/>
      <c r="C209" s="213" t="s">
        <v>278</v>
      </c>
      <c r="D209" s="213" t="s">
        <v>149</v>
      </c>
      <c r="E209" s="214" t="s">
        <v>279</v>
      </c>
      <c r="F209" s="215" t="s">
        <v>280</v>
      </c>
      <c r="G209" s="216" t="s">
        <v>168</v>
      </c>
      <c r="H209" s="217">
        <v>2</v>
      </c>
      <c r="I209" s="218"/>
      <c r="J209" s="219">
        <f>ROUND(I209*H209,2)</f>
        <v>0</v>
      </c>
      <c r="K209" s="215" t="s">
        <v>153</v>
      </c>
      <c r="L209" s="71"/>
      <c r="M209" s="220" t="s">
        <v>21</v>
      </c>
      <c r="N209" s="221" t="s">
        <v>43</v>
      </c>
      <c r="O209" s="46"/>
      <c r="P209" s="222">
        <f>O209*H209</f>
        <v>0</v>
      </c>
      <c r="Q209" s="222">
        <v>2.45329</v>
      </c>
      <c r="R209" s="222">
        <f>Q209*H209</f>
        <v>4.9065799999999999</v>
      </c>
      <c r="S209" s="222">
        <v>0</v>
      </c>
      <c r="T209" s="223">
        <f>S209*H209</f>
        <v>0</v>
      </c>
      <c r="AR209" s="23" t="s">
        <v>154</v>
      </c>
      <c r="AT209" s="23" t="s">
        <v>149</v>
      </c>
      <c r="AU209" s="23" t="s">
        <v>84</v>
      </c>
      <c r="AY209" s="23" t="s">
        <v>147</v>
      </c>
      <c r="BE209" s="224">
        <f>IF(N209="základní",J209,0)</f>
        <v>0</v>
      </c>
      <c r="BF209" s="224">
        <f>IF(N209="snížená",J209,0)</f>
        <v>0</v>
      </c>
      <c r="BG209" s="224">
        <f>IF(N209="zákl. přenesená",J209,0)</f>
        <v>0</v>
      </c>
      <c r="BH209" s="224">
        <f>IF(N209="sníž. přenesená",J209,0)</f>
        <v>0</v>
      </c>
      <c r="BI209" s="224">
        <f>IF(N209="nulová",J209,0)</f>
        <v>0</v>
      </c>
      <c r="BJ209" s="23" t="s">
        <v>77</v>
      </c>
      <c r="BK209" s="224">
        <f>ROUND(I209*H209,2)</f>
        <v>0</v>
      </c>
      <c r="BL209" s="23" t="s">
        <v>154</v>
      </c>
      <c r="BM209" s="23" t="s">
        <v>281</v>
      </c>
    </row>
    <row r="210" s="1" customFormat="1">
      <c r="B210" s="45"/>
      <c r="C210" s="73"/>
      <c r="D210" s="225" t="s">
        <v>156</v>
      </c>
      <c r="E210" s="73"/>
      <c r="F210" s="226" t="s">
        <v>282</v>
      </c>
      <c r="G210" s="73"/>
      <c r="H210" s="73"/>
      <c r="I210" s="184"/>
      <c r="J210" s="73"/>
      <c r="K210" s="73"/>
      <c r="L210" s="71"/>
      <c r="M210" s="227"/>
      <c r="N210" s="46"/>
      <c r="O210" s="46"/>
      <c r="P210" s="46"/>
      <c r="Q210" s="46"/>
      <c r="R210" s="46"/>
      <c r="S210" s="46"/>
      <c r="T210" s="94"/>
      <c r="AT210" s="23" t="s">
        <v>156</v>
      </c>
      <c r="AU210" s="23" t="s">
        <v>84</v>
      </c>
    </row>
    <row r="211" s="11" customFormat="1">
      <c r="B211" s="228"/>
      <c r="C211" s="229"/>
      <c r="D211" s="225" t="s">
        <v>158</v>
      </c>
      <c r="E211" s="230" t="s">
        <v>21</v>
      </c>
      <c r="F211" s="231" t="s">
        <v>176</v>
      </c>
      <c r="G211" s="229"/>
      <c r="H211" s="230" t="s">
        <v>21</v>
      </c>
      <c r="I211" s="232"/>
      <c r="J211" s="229"/>
      <c r="K211" s="229"/>
      <c r="L211" s="233"/>
      <c r="M211" s="234"/>
      <c r="N211" s="235"/>
      <c r="O211" s="235"/>
      <c r="P211" s="235"/>
      <c r="Q211" s="235"/>
      <c r="R211" s="235"/>
      <c r="S211" s="235"/>
      <c r="T211" s="236"/>
      <c r="AT211" s="237" t="s">
        <v>158</v>
      </c>
      <c r="AU211" s="237" t="s">
        <v>84</v>
      </c>
      <c r="AV211" s="11" t="s">
        <v>77</v>
      </c>
      <c r="AW211" s="11" t="s">
        <v>35</v>
      </c>
      <c r="AX211" s="11" t="s">
        <v>72</v>
      </c>
      <c r="AY211" s="237" t="s">
        <v>147</v>
      </c>
    </row>
    <row r="212" s="12" customFormat="1">
      <c r="B212" s="238"/>
      <c r="C212" s="239"/>
      <c r="D212" s="225" t="s">
        <v>158</v>
      </c>
      <c r="E212" s="240" t="s">
        <v>21</v>
      </c>
      <c r="F212" s="241" t="s">
        <v>283</v>
      </c>
      <c r="G212" s="239"/>
      <c r="H212" s="242">
        <v>2</v>
      </c>
      <c r="I212" s="243"/>
      <c r="J212" s="239"/>
      <c r="K212" s="239"/>
      <c r="L212" s="244"/>
      <c r="M212" s="245"/>
      <c r="N212" s="246"/>
      <c r="O212" s="246"/>
      <c r="P212" s="246"/>
      <c r="Q212" s="246"/>
      <c r="R212" s="246"/>
      <c r="S212" s="246"/>
      <c r="T212" s="247"/>
      <c r="AT212" s="248" t="s">
        <v>158</v>
      </c>
      <c r="AU212" s="248" t="s">
        <v>84</v>
      </c>
      <c r="AV212" s="12" t="s">
        <v>84</v>
      </c>
      <c r="AW212" s="12" t="s">
        <v>35</v>
      </c>
      <c r="AX212" s="12" t="s">
        <v>72</v>
      </c>
      <c r="AY212" s="248" t="s">
        <v>147</v>
      </c>
    </row>
    <row r="213" s="13" customFormat="1">
      <c r="B213" s="249"/>
      <c r="C213" s="250"/>
      <c r="D213" s="225" t="s">
        <v>158</v>
      </c>
      <c r="E213" s="251" t="s">
        <v>21</v>
      </c>
      <c r="F213" s="252" t="s">
        <v>161</v>
      </c>
      <c r="G213" s="250"/>
      <c r="H213" s="253">
        <v>2</v>
      </c>
      <c r="I213" s="254"/>
      <c r="J213" s="250"/>
      <c r="K213" s="250"/>
      <c r="L213" s="255"/>
      <c r="M213" s="256"/>
      <c r="N213" s="257"/>
      <c r="O213" s="257"/>
      <c r="P213" s="257"/>
      <c r="Q213" s="257"/>
      <c r="R213" s="257"/>
      <c r="S213" s="257"/>
      <c r="T213" s="258"/>
      <c r="AT213" s="259" t="s">
        <v>158</v>
      </c>
      <c r="AU213" s="259" t="s">
        <v>84</v>
      </c>
      <c r="AV213" s="13" t="s">
        <v>154</v>
      </c>
      <c r="AW213" s="13" t="s">
        <v>35</v>
      </c>
      <c r="AX213" s="13" t="s">
        <v>77</v>
      </c>
      <c r="AY213" s="259" t="s">
        <v>147</v>
      </c>
    </row>
    <row r="214" s="1" customFormat="1" ht="16.5" customHeight="1">
      <c r="B214" s="45"/>
      <c r="C214" s="213" t="s">
        <v>284</v>
      </c>
      <c r="D214" s="213" t="s">
        <v>149</v>
      </c>
      <c r="E214" s="214" t="s">
        <v>285</v>
      </c>
      <c r="F214" s="215" t="s">
        <v>286</v>
      </c>
      <c r="G214" s="216" t="s">
        <v>152</v>
      </c>
      <c r="H214" s="217">
        <v>8.0009999999999994</v>
      </c>
      <c r="I214" s="218"/>
      <c r="J214" s="219">
        <f>ROUND(I214*H214,2)</f>
        <v>0</v>
      </c>
      <c r="K214" s="215" t="s">
        <v>153</v>
      </c>
      <c r="L214" s="71"/>
      <c r="M214" s="220" t="s">
        <v>21</v>
      </c>
      <c r="N214" s="221" t="s">
        <v>43</v>
      </c>
      <c r="O214" s="46"/>
      <c r="P214" s="222">
        <f>O214*H214</f>
        <v>0</v>
      </c>
      <c r="Q214" s="222">
        <v>0.0026900000000000001</v>
      </c>
      <c r="R214" s="222">
        <f>Q214*H214</f>
        <v>0.021522690000000001</v>
      </c>
      <c r="S214" s="222">
        <v>0</v>
      </c>
      <c r="T214" s="223">
        <f>S214*H214</f>
        <v>0</v>
      </c>
      <c r="AR214" s="23" t="s">
        <v>154</v>
      </c>
      <c r="AT214" s="23" t="s">
        <v>149</v>
      </c>
      <c r="AU214" s="23" t="s">
        <v>84</v>
      </c>
      <c r="AY214" s="23" t="s">
        <v>147</v>
      </c>
      <c r="BE214" s="224">
        <f>IF(N214="základní",J214,0)</f>
        <v>0</v>
      </c>
      <c r="BF214" s="224">
        <f>IF(N214="snížená",J214,0)</f>
        <v>0</v>
      </c>
      <c r="BG214" s="224">
        <f>IF(N214="zákl. přenesená",J214,0)</f>
        <v>0</v>
      </c>
      <c r="BH214" s="224">
        <f>IF(N214="sníž. přenesená",J214,0)</f>
        <v>0</v>
      </c>
      <c r="BI214" s="224">
        <f>IF(N214="nulová",J214,0)</f>
        <v>0</v>
      </c>
      <c r="BJ214" s="23" t="s">
        <v>77</v>
      </c>
      <c r="BK214" s="224">
        <f>ROUND(I214*H214,2)</f>
        <v>0</v>
      </c>
      <c r="BL214" s="23" t="s">
        <v>154</v>
      </c>
      <c r="BM214" s="23" t="s">
        <v>287</v>
      </c>
    </row>
    <row r="215" s="1" customFormat="1">
      <c r="B215" s="45"/>
      <c r="C215" s="73"/>
      <c r="D215" s="225" t="s">
        <v>156</v>
      </c>
      <c r="E215" s="73"/>
      <c r="F215" s="226" t="s">
        <v>264</v>
      </c>
      <c r="G215" s="73"/>
      <c r="H215" s="73"/>
      <c r="I215" s="184"/>
      <c r="J215" s="73"/>
      <c r="K215" s="73"/>
      <c r="L215" s="71"/>
      <c r="M215" s="227"/>
      <c r="N215" s="46"/>
      <c r="O215" s="46"/>
      <c r="P215" s="46"/>
      <c r="Q215" s="46"/>
      <c r="R215" s="46"/>
      <c r="S215" s="46"/>
      <c r="T215" s="94"/>
      <c r="AT215" s="23" t="s">
        <v>156</v>
      </c>
      <c r="AU215" s="23" t="s">
        <v>84</v>
      </c>
    </row>
    <row r="216" s="11" customFormat="1">
      <c r="B216" s="228"/>
      <c r="C216" s="229"/>
      <c r="D216" s="225" t="s">
        <v>158</v>
      </c>
      <c r="E216" s="230" t="s">
        <v>21</v>
      </c>
      <c r="F216" s="231" t="s">
        <v>176</v>
      </c>
      <c r="G216" s="229"/>
      <c r="H216" s="230" t="s">
        <v>21</v>
      </c>
      <c r="I216" s="232"/>
      <c r="J216" s="229"/>
      <c r="K216" s="229"/>
      <c r="L216" s="233"/>
      <c r="M216" s="234"/>
      <c r="N216" s="235"/>
      <c r="O216" s="235"/>
      <c r="P216" s="235"/>
      <c r="Q216" s="235"/>
      <c r="R216" s="235"/>
      <c r="S216" s="235"/>
      <c r="T216" s="236"/>
      <c r="AT216" s="237" t="s">
        <v>158</v>
      </c>
      <c r="AU216" s="237" t="s">
        <v>84</v>
      </c>
      <c r="AV216" s="11" t="s">
        <v>77</v>
      </c>
      <c r="AW216" s="11" t="s">
        <v>35</v>
      </c>
      <c r="AX216" s="11" t="s">
        <v>72</v>
      </c>
      <c r="AY216" s="237" t="s">
        <v>147</v>
      </c>
    </row>
    <row r="217" s="12" customFormat="1">
      <c r="B217" s="238"/>
      <c r="C217" s="239"/>
      <c r="D217" s="225" t="s">
        <v>158</v>
      </c>
      <c r="E217" s="240" t="s">
        <v>21</v>
      </c>
      <c r="F217" s="241" t="s">
        <v>288</v>
      </c>
      <c r="G217" s="239"/>
      <c r="H217" s="242">
        <v>8.0009999999999994</v>
      </c>
      <c r="I217" s="243"/>
      <c r="J217" s="239"/>
      <c r="K217" s="239"/>
      <c r="L217" s="244"/>
      <c r="M217" s="245"/>
      <c r="N217" s="246"/>
      <c r="O217" s="246"/>
      <c r="P217" s="246"/>
      <c r="Q217" s="246"/>
      <c r="R217" s="246"/>
      <c r="S217" s="246"/>
      <c r="T217" s="247"/>
      <c r="AT217" s="248" t="s">
        <v>158</v>
      </c>
      <c r="AU217" s="248" t="s">
        <v>84</v>
      </c>
      <c r="AV217" s="12" t="s">
        <v>84</v>
      </c>
      <c r="AW217" s="12" t="s">
        <v>35</v>
      </c>
      <c r="AX217" s="12" t="s">
        <v>72</v>
      </c>
      <c r="AY217" s="248" t="s">
        <v>147</v>
      </c>
    </row>
    <row r="218" s="13" customFormat="1">
      <c r="B218" s="249"/>
      <c r="C218" s="250"/>
      <c r="D218" s="225" t="s">
        <v>158</v>
      </c>
      <c r="E218" s="251" t="s">
        <v>21</v>
      </c>
      <c r="F218" s="252" t="s">
        <v>161</v>
      </c>
      <c r="G218" s="250"/>
      <c r="H218" s="253">
        <v>8.0009999999999994</v>
      </c>
      <c r="I218" s="254"/>
      <c r="J218" s="250"/>
      <c r="K218" s="250"/>
      <c r="L218" s="255"/>
      <c r="M218" s="256"/>
      <c r="N218" s="257"/>
      <c r="O218" s="257"/>
      <c r="P218" s="257"/>
      <c r="Q218" s="257"/>
      <c r="R218" s="257"/>
      <c r="S218" s="257"/>
      <c r="T218" s="258"/>
      <c r="AT218" s="259" t="s">
        <v>158</v>
      </c>
      <c r="AU218" s="259" t="s">
        <v>84</v>
      </c>
      <c r="AV218" s="13" t="s">
        <v>154</v>
      </c>
      <c r="AW218" s="13" t="s">
        <v>35</v>
      </c>
      <c r="AX218" s="13" t="s">
        <v>77</v>
      </c>
      <c r="AY218" s="259" t="s">
        <v>147</v>
      </c>
    </row>
    <row r="219" s="1" customFormat="1" ht="16.5" customHeight="1">
      <c r="B219" s="45"/>
      <c r="C219" s="213" t="s">
        <v>289</v>
      </c>
      <c r="D219" s="213" t="s">
        <v>149</v>
      </c>
      <c r="E219" s="214" t="s">
        <v>290</v>
      </c>
      <c r="F219" s="215" t="s">
        <v>291</v>
      </c>
      <c r="G219" s="216" t="s">
        <v>152</v>
      </c>
      <c r="H219" s="217">
        <v>8.0009999999999994</v>
      </c>
      <c r="I219" s="218"/>
      <c r="J219" s="219">
        <f>ROUND(I219*H219,2)</f>
        <v>0</v>
      </c>
      <c r="K219" s="215" t="s">
        <v>153</v>
      </c>
      <c r="L219" s="71"/>
      <c r="M219" s="220" t="s">
        <v>21</v>
      </c>
      <c r="N219" s="221" t="s">
        <v>43</v>
      </c>
      <c r="O219" s="46"/>
      <c r="P219" s="222">
        <f>O219*H219</f>
        <v>0</v>
      </c>
      <c r="Q219" s="222">
        <v>0</v>
      </c>
      <c r="R219" s="222">
        <f>Q219*H219</f>
        <v>0</v>
      </c>
      <c r="S219" s="222">
        <v>0</v>
      </c>
      <c r="T219" s="223">
        <f>S219*H219</f>
        <v>0</v>
      </c>
      <c r="AR219" s="23" t="s">
        <v>154</v>
      </c>
      <c r="AT219" s="23" t="s">
        <v>149</v>
      </c>
      <c r="AU219" s="23" t="s">
        <v>84</v>
      </c>
      <c r="AY219" s="23" t="s">
        <v>147</v>
      </c>
      <c r="BE219" s="224">
        <f>IF(N219="základní",J219,0)</f>
        <v>0</v>
      </c>
      <c r="BF219" s="224">
        <f>IF(N219="snížená",J219,0)</f>
        <v>0</v>
      </c>
      <c r="BG219" s="224">
        <f>IF(N219="zákl. přenesená",J219,0)</f>
        <v>0</v>
      </c>
      <c r="BH219" s="224">
        <f>IF(N219="sníž. přenesená",J219,0)</f>
        <v>0</v>
      </c>
      <c r="BI219" s="224">
        <f>IF(N219="nulová",J219,0)</f>
        <v>0</v>
      </c>
      <c r="BJ219" s="23" t="s">
        <v>77</v>
      </c>
      <c r="BK219" s="224">
        <f>ROUND(I219*H219,2)</f>
        <v>0</v>
      </c>
      <c r="BL219" s="23" t="s">
        <v>154</v>
      </c>
      <c r="BM219" s="23" t="s">
        <v>292</v>
      </c>
    </row>
    <row r="220" s="1" customFormat="1">
      <c r="B220" s="45"/>
      <c r="C220" s="73"/>
      <c r="D220" s="225" t="s">
        <v>156</v>
      </c>
      <c r="E220" s="73"/>
      <c r="F220" s="226" t="s">
        <v>264</v>
      </c>
      <c r="G220" s="73"/>
      <c r="H220" s="73"/>
      <c r="I220" s="184"/>
      <c r="J220" s="73"/>
      <c r="K220" s="73"/>
      <c r="L220" s="71"/>
      <c r="M220" s="227"/>
      <c r="N220" s="46"/>
      <c r="O220" s="46"/>
      <c r="P220" s="46"/>
      <c r="Q220" s="46"/>
      <c r="R220" s="46"/>
      <c r="S220" s="46"/>
      <c r="T220" s="94"/>
      <c r="AT220" s="23" t="s">
        <v>156</v>
      </c>
      <c r="AU220" s="23" t="s">
        <v>84</v>
      </c>
    </row>
    <row r="221" s="1" customFormat="1" ht="25.5" customHeight="1">
      <c r="B221" s="45"/>
      <c r="C221" s="213" t="s">
        <v>293</v>
      </c>
      <c r="D221" s="213" t="s">
        <v>149</v>
      </c>
      <c r="E221" s="214" t="s">
        <v>294</v>
      </c>
      <c r="F221" s="215" t="s">
        <v>295</v>
      </c>
      <c r="G221" s="216" t="s">
        <v>168</v>
      </c>
      <c r="H221" s="217">
        <v>3.8399999999999999</v>
      </c>
      <c r="I221" s="218"/>
      <c r="J221" s="219">
        <f>ROUND(I221*H221,2)</f>
        <v>0</v>
      </c>
      <c r="K221" s="215" t="s">
        <v>153</v>
      </c>
      <c r="L221" s="71"/>
      <c r="M221" s="220" t="s">
        <v>21</v>
      </c>
      <c r="N221" s="221" t="s">
        <v>43</v>
      </c>
      <c r="O221" s="46"/>
      <c r="P221" s="222">
        <f>O221*H221</f>
        <v>0</v>
      </c>
      <c r="Q221" s="222">
        <v>1.9302999999999999</v>
      </c>
      <c r="R221" s="222">
        <f>Q221*H221</f>
        <v>7.4123519999999994</v>
      </c>
      <c r="S221" s="222">
        <v>0</v>
      </c>
      <c r="T221" s="223">
        <f>S221*H221</f>
        <v>0</v>
      </c>
      <c r="AR221" s="23" t="s">
        <v>154</v>
      </c>
      <c r="AT221" s="23" t="s">
        <v>149</v>
      </c>
      <c r="AU221" s="23" t="s">
        <v>84</v>
      </c>
      <c r="AY221" s="23" t="s">
        <v>147</v>
      </c>
      <c r="BE221" s="224">
        <f>IF(N221="základní",J221,0)</f>
        <v>0</v>
      </c>
      <c r="BF221" s="224">
        <f>IF(N221="snížená",J221,0)</f>
        <v>0</v>
      </c>
      <c r="BG221" s="224">
        <f>IF(N221="zákl. přenesená",J221,0)</f>
        <v>0</v>
      </c>
      <c r="BH221" s="224">
        <f>IF(N221="sníž. přenesená",J221,0)</f>
        <v>0</v>
      </c>
      <c r="BI221" s="224">
        <f>IF(N221="nulová",J221,0)</f>
        <v>0</v>
      </c>
      <c r="BJ221" s="23" t="s">
        <v>77</v>
      </c>
      <c r="BK221" s="224">
        <f>ROUND(I221*H221,2)</f>
        <v>0</v>
      </c>
      <c r="BL221" s="23" t="s">
        <v>154</v>
      </c>
      <c r="BM221" s="23" t="s">
        <v>296</v>
      </c>
    </row>
    <row r="222" s="1" customFormat="1">
      <c r="B222" s="45"/>
      <c r="C222" s="73"/>
      <c r="D222" s="225" t="s">
        <v>156</v>
      </c>
      <c r="E222" s="73"/>
      <c r="F222" s="226" t="s">
        <v>297</v>
      </c>
      <c r="G222" s="73"/>
      <c r="H222" s="73"/>
      <c r="I222" s="184"/>
      <c r="J222" s="73"/>
      <c r="K222" s="73"/>
      <c r="L222" s="71"/>
      <c r="M222" s="227"/>
      <c r="N222" s="46"/>
      <c r="O222" s="46"/>
      <c r="P222" s="46"/>
      <c r="Q222" s="46"/>
      <c r="R222" s="46"/>
      <c r="S222" s="46"/>
      <c r="T222" s="94"/>
      <c r="AT222" s="23" t="s">
        <v>156</v>
      </c>
      <c r="AU222" s="23" t="s">
        <v>84</v>
      </c>
    </row>
    <row r="223" s="11" customFormat="1">
      <c r="B223" s="228"/>
      <c r="C223" s="229"/>
      <c r="D223" s="225" t="s">
        <v>158</v>
      </c>
      <c r="E223" s="230" t="s">
        <v>21</v>
      </c>
      <c r="F223" s="231" t="s">
        <v>198</v>
      </c>
      <c r="G223" s="229"/>
      <c r="H223" s="230" t="s">
        <v>21</v>
      </c>
      <c r="I223" s="232"/>
      <c r="J223" s="229"/>
      <c r="K223" s="229"/>
      <c r="L223" s="233"/>
      <c r="M223" s="234"/>
      <c r="N223" s="235"/>
      <c r="O223" s="235"/>
      <c r="P223" s="235"/>
      <c r="Q223" s="235"/>
      <c r="R223" s="235"/>
      <c r="S223" s="235"/>
      <c r="T223" s="236"/>
      <c r="AT223" s="237" t="s">
        <v>158</v>
      </c>
      <c r="AU223" s="237" t="s">
        <v>84</v>
      </c>
      <c r="AV223" s="11" t="s">
        <v>77</v>
      </c>
      <c r="AW223" s="11" t="s">
        <v>35</v>
      </c>
      <c r="AX223" s="11" t="s">
        <v>72</v>
      </c>
      <c r="AY223" s="237" t="s">
        <v>147</v>
      </c>
    </row>
    <row r="224" s="12" customFormat="1">
      <c r="B224" s="238"/>
      <c r="C224" s="239"/>
      <c r="D224" s="225" t="s">
        <v>158</v>
      </c>
      <c r="E224" s="240" t="s">
        <v>21</v>
      </c>
      <c r="F224" s="241" t="s">
        <v>199</v>
      </c>
      <c r="G224" s="239"/>
      <c r="H224" s="242">
        <v>3.8399999999999999</v>
      </c>
      <c r="I224" s="243"/>
      <c r="J224" s="239"/>
      <c r="K224" s="239"/>
      <c r="L224" s="244"/>
      <c r="M224" s="245"/>
      <c r="N224" s="246"/>
      <c r="O224" s="246"/>
      <c r="P224" s="246"/>
      <c r="Q224" s="246"/>
      <c r="R224" s="246"/>
      <c r="S224" s="246"/>
      <c r="T224" s="247"/>
      <c r="AT224" s="248" t="s">
        <v>158</v>
      </c>
      <c r="AU224" s="248" t="s">
        <v>84</v>
      </c>
      <c r="AV224" s="12" t="s">
        <v>84</v>
      </c>
      <c r="AW224" s="12" t="s">
        <v>35</v>
      </c>
      <c r="AX224" s="12" t="s">
        <v>72</v>
      </c>
      <c r="AY224" s="248" t="s">
        <v>147</v>
      </c>
    </row>
    <row r="225" s="13" customFormat="1">
      <c r="B225" s="249"/>
      <c r="C225" s="250"/>
      <c r="D225" s="225" t="s">
        <v>158</v>
      </c>
      <c r="E225" s="251" t="s">
        <v>21</v>
      </c>
      <c r="F225" s="252" t="s">
        <v>161</v>
      </c>
      <c r="G225" s="250"/>
      <c r="H225" s="253">
        <v>3.8399999999999999</v>
      </c>
      <c r="I225" s="254"/>
      <c r="J225" s="250"/>
      <c r="K225" s="250"/>
      <c r="L225" s="255"/>
      <c r="M225" s="256"/>
      <c r="N225" s="257"/>
      <c r="O225" s="257"/>
      <c r="P225" s="257"/>
      <c r="Q225" s="257"/>
      <c r="R225" s="257"/>
      <c r="S225" s="257"/>
      <c r="T225" s="258"/>
      <c r="AT225" s="259" t="s">
        <v>158</v>
      </c>
      <c r="AU225" s="259" t="s">
        <v>84</v>
      </c>
      <c r="AV225" s="13" t="s">
        <v>154</v>
      </c>
      <c r="AW225" s="13" t="s">
        <v>35</v>
      </c>
      <c r="AX225" s="13" t="s">
        <v>77</v>
      </c>
      <c r="AY225" s="259" t="s">
        <v>147</v>
      </c>
    </row>
    <row r="226" s="10" customFormat="1" ht="29.88" customHeight="1">
      <c r="B226" s="197"/>
      <c r="C226" s="198"/>
      <c r="D226" s="199" t="s">
        <v>71</v>
      </c>
      <c r="E226" s="211" t="s">
        <v>165</v>
      </c>
      <c r="F226" s="211" t="s">
        <v>298</v>
      </c>
      <c r="G226" s="198"/>
      <c r="H226" s="198"/>
      <c r="I226" s="201"/>
      <c r="J226" s="212">
        <f>BK226</f>
        <v>0</v>
      </c>
      <c r="K226" s="198"/>
      <c r="L226" s="203"/>
      <c r="M226" s="204"/>
      <c r="N226" s="205"/>
      <c r="O226" s="205"/>
      <c r="P226" s="206">
        <f>SUM(P227:P365)</f>
        <v>0</v>
      </c>
      <c r="Q226" s="205"/>
      <c r="R226" s="206">
        <f>SUM(R227:R365)</f>
        <v>230.48549219999995</v>
      </c>
      <c r="S226" s="205"/>
      <c r="T226" s="207">
        <f>SUM(T227:T365)</f>
        <v>0</v>
      </c>
      <c r="AR226" s="208" t="s">
        <v>77</v>
      </c>
      <c r="AT226" s="209" t="s">
        <v>71</v>
      </c>
      <c r="AU226" s="209" t="s">
        <v>77</v>
      </c>
      <c r="AY226" s="208" t="s">
        <v>147</v>
      </c>
      <c r="BK226" s="210">
        <f>SUM(BK227:BK365)</f>
        <v>0</v>
      </c>
    </row>
    <row r="227" s="1" customFormat="1" ht="25.5" customHeight="1">
      <c r="B227" s="45"/>
      <c r="C227" s="213" t="s">
        <v>299</v>
      </c>
      <c r="D227" s="213" t="s">
        <v>149</v>
      </c>
      <c r="E227" s="214" t="s">
        <v>300</v>
      </c>
      <c r="F227" s="215" t="s">
        <v>301</v>
      </c>
      <c r="G227" s="216" t="s">
        <v>168</v>
      </c>
      <c r="H227" s="217">
        <v>3.79</v>
      </c>
      <c r="I227" s="218"/>
      <c r="J227" s="219">
        <f>ROUND(I227*H227,2)</f>
        <v>0</v>
      </c>
      <c r="K227" s="215" t="s">
        <v>153</v>
      </c>
      <c r="L227" s="71"/>
      <c r="M227" s="220" t="s">
        <v>21</v>
      </c>
      <c r="N227" s="221" t="s">
        <v>43</v>
      </c>
      <c r="O227" s="46"/>
      <c r="P227" s="222">
        <f>O227*H227</f>
        <v>0</v>
      </c>
      <c r="Q227" s="222">
        <v>1.8775</v>
      </c>
      <c r="R227" s="222">
        <f>Q227*H227</f>
        <v>7.1157250000000003</v>
      </c>
      <c r="S227" s="222">
        <v>0</v>
      </c>
      <c r="T227" s="223">
        <f>S227*H227</f>
        <v>0</v>
      </c>
      <c r="AR227" s="23" t="s">
        <v>154</v>
      </c>
      <c r="AT227" s="23" t="s">
        <v>149</v>
      </c>
      <c r="AU227" s="23" t="s">
        <v>84</v>
      </c>
      <c r="AY227" s="23" t="s">
        <v>147</v>
      </c>
      <c r="BE227" s="224">
        <f>IF(N227="základní",J227,0)</f>
        <v>0</v>
      </c>
      <c r="BF227" s="224">
        <f>IF(N227="snížená",J227,0)</f>
        <v>0</v>
      </c>
      <c r="BG227" s="224">
        <f>IF(N227="zákl. přenesená",J227,0)</f>
        <v>0</v>
      </c>
      <c r="BH227" s="224">
        <f>IF(N227="sníž. přenesená",J227,0)</f>
        <v>0</v>
      </c>
      <c r="BI227" s="224">
        <f>IF(N227="nulová",J227,0)</f>
        <v>0</v>
      </c>
      <c r="BJ227" s="23" t="s">
        <v>77</v>
      </c>
      <c r="BK227" s="224">
        <f>ROUND(I227*H227,2)</f>
        <v>0</v>
      </c>
      <c r="BL227" s="23" t="s">
        <v>154</v>
      </c>
      <c r="BM227" s="23" t="s">
        <v>302</v>
      </c>
    </row>
    <row r="228" s="11" customFormat="1">
      <c r="B228" s="228"/>
      <c r="C228" s="229"/>
      <c r="D228" s="225" t="s">
        <v>158</v>
      </c>
      <c r="E228" s="230" t="s">
        <v>21</v>
      </c>
      <c r="F228" s="231" t="s">
        <v>303</v>
      </c>
      <c r="G228" s="229"/>
      <c r="H228" s="230" t="s">
        <v>21</v>
      </c>
      <c r="I228" s="232"/>
      <c r="J228" s="229"/>
      <c r="K228" s="229"/>
      <c r="L228" s="233"/>
      <c r="M228" s="234"/>
      <c r="N228" s="235"/>
      <c r="O228" s="235"/>
      <c r="P228" s="235"/>
      <c r="Q228" s="235"/>
      <c r="R228" s="235"/>
      <c r="S228" s="235"/>
      <c r="T228" s="236"/>
      <c r="AT228" s="237" t="s">
        <v>158</v>
      </c>
      <c r="AU228" s="237" t="s">
        <v>84</v>
      </c>
      <c r="AV228" s="11" t="s">
        <v>77</v>
      </c>
      <c r="AW228" s="11" t="s">
        <v>35</v>
      </c>
      <c r="AX228" s="11" t="s">
        <v>72</v>
      </c>
      <c r="AY228" s="237" t="s">
        <v>147</v>
      </c>
    </row>
    <row r="229" s="12" customFormat="1">
      <c r="B229" s="238"/>
      <c r="C229" s="239"/>
      <c r="D229" s="225" t="s">
        <v>158</v>
      </c>
      <c r="E229" s="240" t="s">
        <v>21</v>
      </c>
      <c r="F229" s="241" t="s">
        <v>304</v>
      </c>
      <c r="G229" s="239"/>
      <c r="H229" s="242">
        <v>1.3680000000000001</v>
      </c>
      <c r="I229" s="243"/>
      <c r="J229" s="239"/>
      <c r="K229" s="239"/>
      <c r="L229" s="244"/>
      <c r="M229" s="245"/>
      <c r="N229" s="246"/>
      <c r="O229" s="246"/>
      <c r="P229" s="246"/>
      <c r="Q229" s="246"/>
      <c r="R229" s="246"/>
      <c r="S229" s="246"/>
      <c r="T229" s="247"/>
      <c r="AT229" s="248" t="s">
        <v>158</v>
      </c>
      <c r="AU229" s="248" t="s">
        <v>84</v>
      </c>
      <c r="AV229" s="12" t="s">
        <v>84</v>
      </c>
      <c r="AW229" s="12" t="s">
        <v>35</v>
      </c>
      <c r="AX229" s="12" t="s">
        <v>72</v>
      </c>
      <c r="AY229" s="248" t="s">
        <v>147</v>
      </c>
    </row>
    <row r="230" s="12" customFormat="1">
      <c r="B230" s="238"/>
      <c r="C230" s="239"/>
      <c r="D230" s="225" t="s">
        <v>158</v>
      </c>
      <c r="E230" s="240" t="s">
        <v>21</v>
      </c>
      <c r="F230" s="241" t="s">
        <v>305</v>
      </c>
      <c r="G230" s="239"/>
      <c r="H230" s="242">
        <v>0.71499999999999997</v>
      </c>
      <c r="I230" s="243"/>
      <c r="J230" s="239"/>
      <c r="K230" s="239"/>
      <c r="L230" s="244"/>
      <c r="M230" s="245"/>
      <c r="N230" s="246"/>
      <c r="O230" s="246"/>
      <c r="P230" s="246"/>
      <c r="Q230" s="246"/>
      <c r="R230" s="246"/>
      <c r="S230" s="246"/>
      <c r="T230" s="247"/>
      <c r="AT230" s="248" t="s">
        <v>158</v>
      </c>
      <c r="AU230" s="248" t="s">
        <v>84</v>
      </c>
      <c r="AV230" s="12" t="s">
        <v>84</v>
      </c>
      <c r="AW230" s="12" t="s">
        <v>35</v>
      </c>
      <c r="AX230" s="12" t="s">
        <v>72</v>
      </c>
      <c r="AY230" s="248" t="s">
        <v>147</v>
      </c>
    </row>
    <row r="231" s="12" customFormat="1">
      <c r="B231" s="238"/>
      <c r="C231" s="239"/>
      <c r="D231" s="225" t="s">
        <v>158</v>
      </c>
      <c r="E231" s="240" t="s">
        <v>21</v>
      </c>
      <c r="F231" s="241" t="s">
        <v>306</v>
      </c>
      <c r="G231" s="239"/>
      <c r="H231" s="242">
        <v>0.29999999999999999</v>
      </c>
      <c r="I231" s="243"/>
      <c r="J231" s="239"/>
      <c r="K231" s="239"/>
      <c r="L231" s="244"/>
      <c r="M231" s="245"/>
      <c r="N231" s="246"/>
      <c r="O231" s="246"/>
      <c r="P231" s="246"/>
      <c r="Q231" s="246"/>
      <c r="R231" s="246"/>
      <c r="S231" s="246"/>
      <c r="T231" s="247"/>
      <c r="AT231" s="248" t="s">
        <v>158</v>
      </c>
      <c r="AU231" s="248" t="s">
        <v>84</v>
      </c>
      <c r="AV231" s="12" t="s">
        <v>84</v>
      </c>
      <c r="AW231" s="12" t="s">
        <v>35</v>
      </c>
      <c r="AX231" s="12" t="s">
        <v>72</v>
      </c>
      <c r="AY231" s="248" t="s">
        <v>147</v>
      </c>
    </row>
    <row r="232" s="12" customFormat="1">
      <c r="B232" s="238"/>
      <c r="C232" s="239"/>
      <c r="D232" s="225" t="s">
        <v>158</v>
      </c>
      <c r="E232" s="240" t="s">
        <v>21</v>
      </c>
      <c r="F232" s="241" t="s">
        <v>307</v>
      </c>
      <c r="G232" s="239"/>
      <c r="H232" s="242">
        <v>0.59999999999999998</v>
      </c>
      <c r="I232" s="243"/>
      <c r="J232" s="239"/>
      <c r="K232" s="239"/>
      <c r="L232" s="244"/>
      <c r="M232" s="245"/>
      <c r="N232" s="246"/>
      <c r="O232" s="246"/>
      <c r="P232" s="246"/>
      <c r="Q232" s="246"/>
      <c r="R232" s="246"/>
      <c r="S232" s="246"/>
      <c r="T232" s="247"/>
      <c r="AT232" s="248" t="s">
        <v>158</v>
      </c>
      <c r="AU232" s="248" t="s">
        <v>84</v>
      </c>
      <c r="AV232" s="12" t="s">
        <v>84</v>
      </c>
      <c r="AW232" s="12" t="s">
        <v>35</v>
      </c>
      <c r="AX232" s="12" t="s">
        <v>72</v>
      </c>
      <c r="AY232" s="248" t="s">
        <v>147</v>
      </c>
    </row>
    <row r="233" s="12" customFormat="1">
      <c r="B233" s="238"/>
      <c r="C233" s="239"/>
      <c r="D233" s="225" t="s">
        <v>158</v>
      </c>
      <c r="E233" s="240" t="s">
        <v>21</v>
      </c>
      <c r="F233" s="241" t="s">
        <v>308</v>
      </c>
      <c r="G233" s="239"/>
      <c r="H233" s="242">
        <v>0.30599999999999999</v>
      </c>
      <c r="I233" s="243"/>
      <c r="J233" s="239"/>
      <c r="K233" s="239"/>
      <c r="L233" s="244"/>
      <c r="M233" s="245"/>
      <c r="N233" s="246"/>
      <c r="O233" s="246"/>
      <c r="P233" s="246"/>
      <c r="Q233" s="246"/>
      <c r="R233" s="246"/>
      <c r="S233" s="246"/>
      <c r="T233" s="247"/>
      <c r="AT233" s="248" t="s">
        <v>158</v>
      </c>
      <c r="AU233" s="248" t="s">
        <v>84</v>
      </c>
      <c r="AV233" s="12" t="s">
        <v>84</v>
      </c>
      <c r="AW233" s="12" t="s">
        <v>35</v>
      </c>
      <c r="AX233" s="12" t="s">
        <v>72</v>
      </c>
      <c r="AY233" s="248" t="s">
        <v>147</v>
      </c>
    </row>
    <row r="234" s="12" customFormat="1">
      <c r="B234" s="238"/>
      <c r="C234" s="239"/>
      <c r="D234" s="225" t="s">
        <v>158</v>
      </c>
      <c r="E234" s="240" t="s">
        <v>21</v>
      </c>
      <c r="F234" s="241" t="s">
        <v>309</v>
      </c>
      <c r="G234" s="239"/>
      <c r="H234" s="242">
        <v>0.20699999999999999</v>
      </c>
      <c r="I234" s="243"/>
      <c r="J234" s="239"/>
      <c r="K234" s="239"/>
      <c r="L234" s="244"/>
      <c r="M234" s="245"/>
      <c r="N234" s="246"/>
      <c r="O234" s="246"/>
      <c r="P234" s="246"/>
      <c r="Q234" s="246"/>
      <c r="R234" s="246"/>
      <c r="S234" s="246"/>
      <c r="T234" s="247"/>
      <c r="AT234" s="248" t="s">
        <v>158</v>
      </c>
      <c r="AU234" s="248" t="s">
        <v>84</v>
      </c>
      <c r="AV234" s="12" t="s">
        <v>84</v>
      </c>
      <c r="AW234" s="12" t="s">
        <v>35</v>
      </c>
      <c r="AX234" s="12" t="s">
        <v>72</v>
      </c>
      <c r="AY234" s="248" t="s">
        <v>147</v>
      </c>
    </row>
    <row r="235" s="12" customFormat="1">
      <c r="B235" s="238"/>
      <c r="C235" s="239"/>
      <c r="D235" s="225" t="s">
        <v>158</v>
      </c>
      <c r="E235" s="240" t="s">
        <v>21</v>
      </c>
      <c r="F235" s="241" t="s">
        <v>310</v>
      </c>
      <c r="G235" s="239"/>
      <c r="H235" s="242">
        <v>0.29399999999999998</v>
      </c>
      <c r="I235" s="243"/>
      <c r="J235" s="239"/>
      <c r="K235" s="239"/>
      <c r="L235" s="244"/>
      <c r="M235" s="245"/>
      <c r="N235" s="246"/>
      <c r="O235" s="246"/>
      <c r="P235" s="246"/>
      <c r="Q235" s="246"/>
      <c r="R235" s="246"/>
      <c r="S235" s="246"/>
      <c r="T235" s="247"/>
      <c r="AT235" s="248" t="s">
        <v>158</v>
      </c>
      <c r="AU235" s="248" t="s">
        <v>84</v>
      </c>
      <c r="AV235" s="12" t="s">
        <v>84</v>
      </c>
      <c r="AW235" s="12" t="s">
        <v>35</v>
      </c>
      <c r="AX235" s="12" t="s">
        <v>72</v>
      </c>
      <c r="AY235" s="248" t="s">
        <v>147</v>
      </c>
    </row>
    <row r="236" s="13" customFormat="1">
      <c r="B236" s="249"/>
      <c r="C236" s="250"/>
      <c r="D236" s="225" t="s">
        <v>158</v>
      </c>
      <c r="E236" s="251" t="s">
        <v>21</v>
      </c>
      <c r="F236" s="252" t="s">
        <v>161</v>
      </c>
      <c r="G236" s="250"/>
      <c r="H236" s="253">
        <v>3.79</v>
      </c>
      <c r="I236" s="254"/>
      <c r="J236" s="250"/>
      <c r="K236" s="250"/>
      <c r="L236" s="255"/>
      <c r="M236" s="256"/>
      <c r="N236" s="257"/>
      <c r="O236" s="257"/>
      <c r="P236" s="257"/>
      <c r="Q236" s="257"/>
      <c r="R236" s="257"/>
      <c r="S236" s="257"/>
      <c r="T236" s="258"/>
      <c r="AT236" s="259" t="s">
        <v>158</v>
      </c>
      <c r="AU236" s="259" t="s">
        <v>84</v>
      </c>
      <c r="AV236" s="13" t="s">
        <v>154</v>
      </c>
      <c r="AW236" s="13" t="s">
        <v>35</v>
      </c>
      <c r="AX236" s="13" t="s">
        <v>77</v>
      </c>
      <c r="AY236" s="259" t="s">
        <v>147</v>
      </c>
    </row>
    <row r="237" s="1" customFormat="1" ht="25.5" customHeight="1">
      <c r="B237" s="45"/>
      <c r="C237" s="213" t="s">
        <v>311</v>
      </c>
      <c r="D237" s="213" t="s">
        <v>149</v>
      </c>
      <c r="E237" s="214" t="s">
        <v>300</v>
      </c>
      <c r="F237" s="215" t="s">
        <v>301</v>
      </c>
      <c r="G237" s="216" t="s">
        <v>168</v>
      </c>
      <c r="H237" s="217">
        <v>3.4950000000000001</v>
      </c>
      <c r="I237" s="218"/>
      <c r="J237" s="219">
        <f>ROUND(I237*H237,2)</f>
        <v>0</v>
      </c>
      <c r="K237" s="215" t="s">
        <v>153</v>
      </c>
      <c r="L237" s="71"/>
      <c r="M237" s="220" t="s">
        <v>21</v>
      </c>
      <c r="N237" s="221" t="s">
        <v>43</v>
      </c>
      <c r="O237" s="46"/>
      <c r="P237" s="222">
        <f>O237*H237</f>
        <v>0</v>
      </c>
      <c r="Q237" s="222">
        <v>1.8775</v>
      </c>
      <c r="R237" s="222">
        <f>Q237*H237</f>
        <v>6.5618625000000002</v>
      </c>
      <c r="S237" s="222">
        <v>0</v>
      </c>
      <c r="T237" s="223">
        <f>S237*H237</f>
        <v>0</v>
      </c>
      <c r="AR237" s="23" t="s">
        <v>154</v>
      </c>
      <c r="AT237" s="23" t="s">
        <v>149</v>
      </c>
      <c r="AU237" s="23" t="s">
        <v>84</v>
      </c>
      <c r="AY237" s="23" t="s">
        <v>147</v>
      </c>
      <c r="BE237" s="224">
        <f>IF(N237="základní",J237,0)</f>
        <v>0</v>
      </c>
      <c r="BF237" s="224">
        <f>IF(N237="snížená",J237,0)</f>
        <v>0</v>
      </c>
      <c r="BG237" s="224">
        <f>IF(N237="zákl. přenesená",J237,0)</f>
        <v>0</v>
      </c>
      <c r="BH237" s="224">
        <f>IF(N237="sníž. přenesená",J237,0)</f>
        <v>0</v>
      </c>
      <c r="BI237" s="224">
        <f>IF(N237="nulová",J237,0)</f>
        <v>0</v>
      </c>
      <c r="BJ237" s="23" t="s">
        <v>77</v>
      </c>
      <c r="BK237" s="224">
        <f>ROUND(I237*H237,2)</f>
        <v>0</v>
      </c>
      <c r="BL237" s="23" t="s">
        <v>154</v>
      </c>
      <c r="BM237" s="23" t="s">
        <v>312</v>
      </c>
    </row>
    <row r="238" s="11" customFormat="1">
      <c r="B238" s="228"/>
      <c r="C238" s="229"/>
      <c r="D238" s="225" t="s">
        <v>158</v>
      </c>
      <c r="E238" s="230" t="s">
        <v>21</v>
      </c>
      <c r="F238" s="231" t="s">
        <v>313</v>
      </c>
      <c r="G238" s="229"/>
      <c r="H238" s="230" t="s">
        <v>21</v>
      </c>
      <c r="I238" s="232"/>
      <c r="J238" s="229"/>
      <c r="K238" s="229"/>
      <c r="L238" s="233"/>
      <c r="M238" s="234"/>
      <c r="N238" s="235"/>
      <c r="O238" s="235"/>
      <c r="P238" s="235"/>
      <c r="Q238" s="235"/>
      <c r="R238" s="235"/>
      <c r="S238" s="235"/>
      <c r="T238" s="236"/>
      <c r="AT238" s="237" t="s">
        <v>158</v>
      </c>
      <c r="AU238" s="237" t="s">
        <v>84</v>
      </c>
      <c r="AV238" s="11" t="s">
        <v>77</v>
      </c>
      <c r="AW238" s="11" t="s">
        <v>35</v>
      </c>
      <c r="AX238" s="11" t="s">
        <v>72</v>
      </c>
      <c r="AY238" s="237" t="s">
        <v>147</v>
      </c>
    </row>
    <row r="239" s="12" customFormat="1">
      <c r="B239" s="238"/>
      <c r="C239" s="239"/>
      <c r="D239" s="225" t="s">
        <v>158</v>
      </c>
      <c r="E239" s="240" t="s">
        <v>21</v>
      </c>
      <c r="F239" s="241" t="s">
        <v>314</v>
      </c>
      <c r="G239" s="239"/>
      <c r="H239" s="242">
        <v>0.13500000000000001</v>
      </c>
      <c r="I239" s="243"/>
      <c r="J239" s="239"/>
      <c r="K239" s="239"/>
      <c r="L239" s="244"/>
      <c r="M239" s="245"/>
      <c r="N239" s="246"/>
      <c r="O239" s="246"/>
      <c r="P239" s="246"/>
      <c r="Q239" s="246"/>
      <c r="R239" s="246"/>
      <c r="S239" s="246"/>
      <c r="T239" s="247"/>
      <c r="AT239" s="248" t="s">
        <v>158</v>
      </c>
      <c r="AU239" s="248" t="s">
        <v>84</v>
      </c>
      <c r="AV239" s="12" t="s">
        <v>84</v>
      </c>
      <c r="AW239" s="12" t="s">
        <v>35</v>
      </c>
      <c r="AX239" s="12" t="s">
        <v>72</v>
      </c>
      <c r="AY239" s="248" t="s">
        <v>147</v>
      </c>
    </row>
    <row r="240" s="12" customFormat="1">
      <c r="B240" s="238"/>
      <c r="C240" s="239"/>
      <c r="D240" s="225" t="s">
        <v>158</v>
      </c>
      <c r="E240" s="240" t="s">
        <v>21</v>
      </c>
      <c r="F240" s="241" t="s">
        <v>315</v>
      </c>
      <c r="G240" s="239"/>
      <c r="H240" s="242">
        <v>1.26</v>
      </c>
      <c r="I240" s="243"/>
      <c r="J240" s="239"/>
      <c r="K240" s="239"/>
      <c r="L240" s="244"/>
      <c r="M240" s="245"/>
      <c r="N240" s="246"/>
      <c r="O240" s="246"/>
      <c r="P240" s="246"/>
      <c r="Q240" s="246"/>
      <c r="R240" s="246"/>
      <c r="S240" s="246"/>
      <c r="T240" s="247"/>
      <c r="AT240" s="248" t="s">
        <v>158</v>
      </c>
      <c r="AU240" s="248" t="s">
        <v>84</v>
      </c>
      <c r="AV240" s="12" t="s">
        <v>84</v>
      </c>
      <c r="AW240" s="12" t="s">
        <v>35</v>
      </c>
      <c r="AX240" s="12" t="s">
        <v>72</v>
      </c>
      <c r="AY240" s="248" t="s">
        <v>147</v>
      </c>
    </row>
    <row r="241" s="12" customFormat="1">
      <c r="B241" s="238"/>
      <c r="C241" s="239"/>
      <c r="D241" s="225" t="s">
        <v>158</v>
      </c>
      <c r="E241" s="240" t="s">
        <v>21</v>
      </c>
      <c r="F241" s="241" t="s">
        <v>316</v>
      </c>
      <c r="G241" s="239"/>
      <c r="H241" s="242">
        <v>0.59999999999999998</v>
      </c>
      <c r="I241" s="243"/>
      <c r="J241" s="239"/>
      <c r="K241" s="239"/>
      <c r="L241" s="244"/>
      <c r="M241" s="245"/>
      <c r="N241" s="246"/>
      <c r="O241" s="246"/>
      <c r="P241" s="246"/>
      <c r="Q241" s="246"/>
      <c r="R241" s="246"/>
      <c r="S241" s="246"/>
      <c r="T241" s="247"/>
      <c r="AT241" s="248" t="s">
        <v>158</v>
      </c>
      <c r="AU241" s="248" t="s">
        <v>84</v>
      </c>
      <c r="AV241" s="12" t="s">
        <v>84</v>
      </c>
      <c r="AW241" s="12" t="s">
        <v>35</v>
      </c>
      <c r="AX241" s="12" t="s">
        <v>72</v>
      </c>
      <c r="AY241" s="248" t="s">
        <v>147</v>
      </c>
    </row>
    <row r="242" s="12" customFormat="1">
      <c r="B242" s="238"/>
      <c r="C242" s="239"/>
      <c r="D242" s="225" t="s">
        <v>158</v>
      </c>
      <c r="E242" s="240" t="s">
        <v>21</v>
      </c>
      <c r="F242" s="241" t="s">
        <v>317</v>
      </c>
      <c r="G242" s="239"/>
      <c r="H242" s="242">
        <v>1.5</v>
      </c>
      <c r="I242" s="243"/>
      <c r="J242" s="239"/>
      <c r="K242" s="239"/>
      <c r="L242" s="244"/>
      <c r="M242" s="245"/>
      <c r="N242" s="246"/>
      <c r="O242" s="246"/>
      <c r="P242" s="246"/>
      <c r="Q242" s="246"/>
      <c r="R242" s="246"/>
      <c r="S242" s="246"/>
      <c r="T242" s="247"/>
      <c r="AT242" s="248" t="s">
        <v>158</v>
      </c>
      <c r="AU242" s="248" t="s">
        <v>84</v>
      </c>
      <c r="AV242" s="12" t="s">
        <v>84</v>
      </c>
      <c r="AW242" s="12" t="s">
        <v>35</v>
      </c>
      <c r="AX242" s="12" t="s">
        <v>72</v>
      </c>
      <c r="AY242" s="248" t="s">
        <v>147</v>
      </c>
    </row>
    <row r="243" s="13" customFormat="1">
      <c r="B243" s="249"/>
      <c r="C243" s="250"/>
      <c r="D243" s="225" t="s">
        <v>158</v>
      </c>
      <c r="E243" s="251" t="s">
        <v>21</v>
      </c>
      <c r="F243" s="252" t="s">
        <v>161</v>
      </c>
      <c r="G243" s="250"/>
      <c r="H243" s="253">
        <v>3.4950000000000001</v>
      </c>
      <c r="I243" s="254"/>
      <c r="J243" s="250"/>
      <c r="K243" s="250"/>
      <c r="L243" s="255"/>
      <c r="M243" s="256"/>
      <c r="N243" s="257"/>
      <c r="O243" s="257"/>
      <c r="P243" s="257"/>
      <c r="Q243" s="257"/>
      <c r="R243" s="257"/>
      <c r="S243" s="257"/>
      <c r="T243" s="258"/>
      <c r="AT243" s="259" t="s">
        <v>158</v>
      </c>
      <c r="AU243" s="259" t="s">
        <v>84</v>
      </c>
      <c r="AV243" s="13" t="s">
        <v>154</v>
      </c>
      <c r="AW243" s="13" t="s">
        <v>35</v>
      </c>
      <c r="AX243" s="13" t="s">
        <v>77</v>
      </c>
      <c r="AY243" s="259" t="s">
        <v>147</v>
      </c>
    </row>
    <row r="244" s="1" customFormat="1" ht="25.5" customHeight="1">
      <c r="B244" s="45"/>
      <c r="C244" s="213" t="s">
        <v>318</v>
      </c>
      <c r="D244" s="213" t="s">
        <v>149</v>
      </c>
      <c r="E244" s="214" t="s">
        <v>319</v>
      </c>
      <c r="F244" s="215" t="s">
        <v>320</v>
      </c>
      <c r="G244" s="216" t="s">
        <v>168</v>
      </c>
      <c r="H244" s="217">
        <v>4.1340000000000003</v>
      </c>
      <c r="I244" s="218"/>
      <c r="J244" s="219">
        <f>ROUND(I244*H244,2)</f>
        <v>0</v>
      </c>
      <c r="K244" s="215" t="s">
        <v>153</v>
      </c>
      <c r="L244" s="71"/>
      <c r="M244" s="220" t="s">
        <v>21</v>
      </c>
      <c r="N244" s="221" t="s">
        <v>43</v>
      </c>
      <c r="O244" s="46"/>
      <c r="P244" s="222">
        <f>O244*H244</f>
        <v>0</v>
      </c>
      <c r="Q244" s="222">
        <v>1.8775</v>
      </c>
      <c r="R244" s="222">
        <f>Q244*H244</f>
        <v>7.7615850000000002</v>
      </c>
      <c r="S244" s="222">
        <v>0</v>
      </c>
      <c r="T244" s="223">
        <f>S244*H244</f>
        <v>0</v>
      </c>
      <c r="AR244" s="23" t="s">
        <v>154</v>
      </c>
      <c r="AT244" s="23" t="s">
        <v>149</v>
      </c>
      <c r="AU244" s="23" t="s">
        <v>84</v>
      </c>
      <c r="AY244" s="23" t="s">
        <v>147</v>
      </c>
      <c r="BE244" s="224">
        <f>IF(N244="základní",J244,0)</f>
        <v>0</v>
      </c>
      <c r="BF244" s="224">
        <f>IF(N244="snížená",J244,0)</f>
        <v>0</v>
      </c>
      <c r="BG244" s="224">
        <f>IF(N244="zákl. přenesená",J244,0)</f>
        <v>0</v>
      </c>
      <c r="BH244" s="224">
        <f>IF(N244="sníž. přenesená",J244,0)</f>
        <v>0</v>
      </c>
      <c r="BI244" s="224">
        <f>IF(N244="nulová",J244,0)</f>
        <v>0</v>
      </c>
      <c r="BJ244" s="23" t="s">
        <v>77</v>
      </c>
      <c r="BK244" s="224">
        <f>ROUND(I244*H244,2)</f>
        <v>0</v>
      </c>
      <c r="BL244" s="23" t="s">
        <v>154</v>
      </c>
      <c r="BM244" s="23" t="s">
        <v>321</v>
      </c>
    </row>
    <row r="245" s="11" customFormat="1">
      <c r="B245" s="228"/>
      <c r="C245" s="229"/>
      <c r="D245" s="225" t="s">
        <v>158</v>
      </c>
      <c r="E245" s="230" t="s">
        <v>21</v>
      </c>
      <c r="F245" s="231" t="s">
        <v>322</v>
      </c>
      <c r="G245" s="229"/>
      <c r="H245" s="230" t="s">
        <v>21</v>
      </c>
      <c r="I245" s="232"/>
      <c r="J245" s="229"/>
      <c r="K245" s="229"/>
      <c r="L245" s="233"/>
      <c r="M245" s="234"/>
      <c r="N245" s="235"/>
      <c r="O245" s="235"/>
      <c r="P245" s="235"/>
      <c r="Q245" s="235"/>
      <c r="R245" s="235"/>
      <c r="S245" s="235"/>
      <c r="T245" s="236"/>
      <c r="AT245" s="237" t="s">
        <v>158</v>
      </c>
      <c r="AU245" s="237" t="s">
        <v>84</v>
      </c>
      <c r="AV245" s="11" t="s">
        <v>77</v>
      </c>
      <c r="AW245" s="11" t="s">
        <v>35</v>
      </c>
      <c r="AX245" s="11" t="s">
        <v>72</v>
      </c>
      <c r="AY245" s="237" t="s">
        <v>147</v>
      </c>
    </row>
    <row r="246" s="12" customFormat="1">
      <c r="B246" s="238"/>
      <c r="C246" s="239"/>
      <c r="D246" s="225" t="s">
        <v>158</v>
      </c>
      <c r="E246" s="240" t="s">
        <v>21</v>
      </c>
      <c r="F246" s="241" t="s">
        <v>323</v>
      </c>
      <c r="G246" s="239"/>
      <c r="H246" s="242">
        <v>4.1340000000000003</v>
      </c>
      <c r="I246" s="243"/>
      <c r="J246" s="239"/>
      <c r="K246" s="239"/>
      <c r="L246" s="244"/>
      <c r="M246" s="245"/>
      <c r="N246" s="246"/>
      <c r="O246" s="246"/>
      <c r="P246" s="246"/>
      <c r="Q246" s="246"/>
      <c r="R246" s="246"/>
      <c r="S246" s="246"/>
      <c r="T246" s="247"/>
      <c r="AT246" s="248" t="s">
        <v>158</v>
      </c>
      <c r="AU246" s="248" t="s">
        <v>84</v>
      </c>
      <c r="AV246" s="12" t="s">
        <v>84</v>
      </c>
      <c r="AW246" s="12" t="s">
        <v>35</v>
      </c>
      <c r="AX246" s="12" t="s">
        <v>72</v>
      </c>
      <c r="AY246" s="248" t="s">
        <v>147</v>
      </c>
    </row>
    <row r="247" s="13" customFormat="1">
      <c r="B247" s="249"/>
      <c r="C247" s="250"/>
      <c r="D247" s="225" t="s">
        <v>158</v>
      </c>
      <c r="E247" s="251" t="s">
        <v>21</v>
      </c>
      <c r="F247" s="252" t="s">
        <v>161</v>
      </c>
      <c r="G247" s="250"/>
      <c r="H247" s="253">
        <v>4.1340000000000003</v>
      </c>
      <c r="I247" s="254"/>
      <c r="J247" s="250"/>
      <c r="K247" s="250"/>
      <c r="L247" s="255"/>
      <c r="M247" s="256"/>
      <c r="N247" s="257"/>
      <c r="O247" s="257"/>
      <c r="P247" s="257"/>
      <c r="Q247" s="257"/>
      <c r="R247" s="257"/>
      <c r="S247" s="257"/>
      <c r="T247" s="258"/>
      <c r="AT247" s="259" t="s">
        <v>158</v>
      </c>
      <c r="AU247" s="259" t="s">
        <v>84</v>
      </c>
      <c r="AV247" s="13" t="s">
        <v>154</v>
      </c>
      <c r="AW247" s="13" t="s">
        <v>35</v>
      </c>
      <c r="AX247" s="13" t="s">
        <v>77</v>
      </c>
      <c r="AY247" s="259" t="s">
        <v>147</v>
      </c>
    </row>
    <row r="248" s="1" customFormat="1" ht="25.5" customHeight="1">
      <c r="B248" s="45"/>
      <c r="C248" s="213" t="s">
        <v>324</v>
      </c>
      <c r="D248" s="213" t="s">
        <v>149</v>
      </c>
      <c r="E248" s="214" t="s">
        <v>325</v>
      </c>
      <c r="F248" s="215" t="s">
        <v>326</v>
      </c>
      <c r="G248" s="216" t="s">
        <v>168</v>
      </c>
      <c r="H248" s="217">
        <v>4.2060000000000004</v>
      </c>
      <c r="I248" s="218"/>
      <c r="J248" s="219">
        <f>ROUND(I248*H248,2)</f>
        <v>0</v>
      </c>
      <c r="K248" s="215" t="s">
        <v>21</v>
      </c>
      <c r="L248" s="71"/>
      <c r="M248" s="220" t="s">
        <v>21</v>
      </c>
      <c r="N248" s="221" t="s">
        <v>43</v>
      </c>
      <c r="O248" s="46"/>
      <c r="P248" s="222">
        <f>O248*H248</f>
        <v>0</v>
      </c>
      <c r="Q248" s="222">
        <v>1.3271500000000001</v>
      </c>
      <c r="R248" s="222">
        <f>Q248*H248</f>
        <v>5.5819929000000004</v>
      </c>
      <c r="S248" s="222">
        <v>0</v>
      </c>
      <c r="T248" s="223">
        <f>S248*H248</f>
        <v>0</v>
      </c>
      <c r="AR248" s="23" t="s">
        <v>154</v>
      </c>
      <c r="AT248" s="23" t="s">
        <v>149</v>
      </c>
      <c r="AU248" s="23" t="s">
        <v>84</v>
      </c>
      <c r="AY248" s="23" t="s">
        <v>147</v>
      </c>
      <c r="BE248" s="224">
        <f>IF(N248="základní",J248,0)</f>
        <v>0</v>
      </c>
      <c r="BF248" s="224">
        <f>IF(N248="snížená",J248,0)</f>
        <v>0</v>
      </c>
      <c r="BG248" s="224">
        <f>IF(N248="zákl. přenesená",J248,0)</f>
        <v>0</v>
      </c>
      <c r="BH248" s="224">
        <f>IF(N248="sníž. přenesená",J248,0)</f>
        <v>0</v>
      </c>
      <c r="BI248" s="224">
        <f>IF(N248="nulová",J248,0)</f>
        <v>0</v>
      </c>
      <c r="BJ248" s="23" t="s">
        <v>77</v>
      </c>
      <c r="BK248" s="224">
        <f>ROUND(I248*H248,2)</f>
        <v>0</v>
      </c>
      <c r="BL248" s="23" t="s">
        <v>154</v>
      </c>
      <c r="BM248" s="23" t="s">
        <v>327</v>
      </c>
    </row>
    <row r="249" s="11" customFormat="1">
      <c r="B249" s="228"/>
      <c r="C249" s="229"/>
      <c r="D249" s="225" t="s">
        <v>158</v>
      </c>
      <c r="E249" s="230" t="s">
        <v>21</v>
      </c>
      <c r="F249" s="231" t="s">
        <v>328</v>
      </c>
      <c r="G249" s="229"/>
      <c r="H249" s="230" t="s">
        <v>21</v>
      </c>
      <c r="I249" s="232"/>
      <c r="J249" s="229"/>
      <c r="K249" s="229"/>
      <c r="L249" s="233"/>
      <c r="M249" s="234"/>
      <c r="N249" s="235"/>
      <c r="O249" s="235"/>
      <c r="P249" s="235"/>
      <c r="Q249" s="235"/>
      <c r="R249" s="235"/>
      <c r="S249" s="235"/>
      <c r="T249" s="236"/>
      <c r="AT249" s="237" t="s">
        <v>158</v>
      </c>
      <c r="AU249" s="237" t="s">
        <v>84</v>
      </c>
      <c r="AV249" s="11" t="s">
        <v>77</v>
      </c>
      <c r="AW249" s="11" t="s">
        <v>35</v>
      </c>
      <c r="AX249" s="11" t="s">
        <v>72</v>
      </c>
      <c r="AY249" s="237" t="s">
        <v>147</v>
      </c>
    </row>
    <row r="250" s="12" customFormat="1">
      <c r="B250" s="238"/>
      <c r="C250" s="239"/>
      <c r="D250" s="225" t="s">
        <v>158</v>
      </c>
      <c r="E250" s="240" t="s">
        <v>21</v>
      </c>
      <c r="F250" s="241" t="s">
        <v>329</v>
      </c>
      <c r="G250" s="239"/>
      <c r="H250" s="242">
        <v>2.508</v>
      </c>
      <c r="I250" s="243"/>
      <c r="J250" s="239"/>
      <c r="K250" s="239"/>
      <c r="L250" s="244"/>
      <c r="M250" s="245"/>
      <c r="N250" s="246"/>
      <c r="O250" s="246"/>
      <c r="P250" s="246"/>
      <c r="Q250" s="246"/>
      <c r="R250" s="246"/>
      <c r="S250" s="246"/>
      <c r="T250" s="247"/>
      <c r="AT250" s="248" t="s">
        <v>158</v>
      </c>
      <c r="AU250" s="248" t="s">
        <v>84</v>
      </c>
      <c r="AV250" s="12" t="s">
        <v>84</v>
      </c>
      <c r="AW250" s="12" t="s">
        <v>35</v>
      </c>
      <c r="AX250" s="12" t="s">
        <v>72</v>
      </c>
      <c r="AY250" s="248" t="s">
        <v>147</v>
      </c>
    </row>
    <row r="251" s="12" customFormat="1">
      <c r="B251" s="238"/>
      <c r="C251" s="239"/>
      <c r="D251" s="225" t="s">
        <v>158</v>
      </c>
      <c r="E251" s="240" t="s">
        <v>21</v>
      </c>
      <c r="F251" s="241" t="s">
        <v>330</v>
      </c>
      <c r="G251" s="239"/>
      <c r="H251" s="242">
        <v>1.3680000000000001</v>
      </c>
      <c r="I251" s="243"/>
      <c r="J251" s="239"/>
      <c r="K251" s="239"/>
      <c r="L251" s="244"/>
      <c r="M251" s="245"/>
      <c r="N251" s="246"/>
      <c r="O251" s="246"/>
      <c r="P251" s="246"/>
      <c r="Q251" s="246"/>
      <c r="R251" s="246"/>
      <c r="S251" s="246"/>
      <c r="T251" s="247"/>
      <c r="AT251" s="248" t="s">
        <v>158</v>
      </c>
      <c r="AU251" s="248" t="s">
        <v>84</v>
      </c>
      <c r="AV251" s="12" t="s">
        <v>84</v>
      </c>
      <c r="AW251" s="12" t="s">
        <v>35</v>
      </c>
      <c r="AX251" s="12" t="s">
        <v>72</v>
      </c>
      <c r="AY251" s="248" t="s">
        <v>147</v>
      </c>
    </row>
    <row r="252" s="12" customFormat="1">
      <c r="B252" s="238"/>
      <c r="C252" s="239"/>
      <c r="D252" s="225" t="s">
        <v>158</v>
      </c>
      <c r="E252" s="240" t="s">
        <v>21</v>
      </c>
      <c r="F252" s="241" t="s">
        <v>331</v>
      </c>
      <c r="G252" s="239"/>
      <c r="H252" s="242">
        <v>0.33000000000000002</v>
      </c>
      <c r="I252" s="243"/>
      <c r="J252" s="239"/>
      <c r="K252" s="239"/>
      <c r="L252" s="244"/>
      <c r="M252" s="245"/>
      <c r="N252" s="246"/>
      <c r="O252" s="246"/>
      <c r="P252" s="246"/>
      <c r="Q252" s="246"/>
      <c r="R252" s="246"/>
      <c r="S252" s="246"/>
      <c r="T252" s="247"/>
      <c r="AT252" s="248" t="s">
        <v>158</v>
      </c>
      <c r="AU252" s="248" t="s">
        <v>84</v>
      </c>
      <c r="AV252" s="12" t="s">
        <v>84</v>
      </c>
      <c r="AW252" s="12" t="s">
        <v>35</v>
      </c>
      <c r="AX252" s="12" t="s">
        <v>72</v>
      </c>
      <c r="AY252" s="248" t="s">
        <v>147</v>
      </c>
    </row>
    <row r="253" s="13" customFormat="1">
      <c r="B253" s="249"/>
      <c r="C253" s="250"/>
      <c r="D253" s="225" t="s">
        <v>158</v>
      </c>
      <c r="E253" s="251" t="s">
        <v>21</v>
      </c>
      <c r="F253" s="252" t="s">
        <v>161</v>
      </c>
      <c r="G253" s="250"/>
      <c r="H253" s="253">
        <v>4.2060000000000004</v>
      </c>
      <c r="I253" s="254"/>
      <c r="J253" s="250"/>
      <c r="K253" s="250"/>
      <c r="L253" s="255"/>
      <c r="M253" s="256"/>
      <c r="N253" s="257"/>
      <c r="O253" s="257"/>
      <c r="P253" s="257"/>
      <c r="Q253" s="257"/>
      <c r="R253" s="257"/>
      <c r="S253" s="257"/>
      <c r="T253" s="258"/>
      <c r="AT253" s="259" t="s">
        <v>158</v>
      </c>
      <c r="AU253" s="259" t="s">
        <v>84</v>
      </c>
      <c r="AV253" s="13" t="s">
        <v>154</v>
      </c>
      <c r="AW253" s="13" t="s">
        <v>35</v>
      </c>
      <c r="AX253" s="13" t="s">
        <v>77</v>
      </c>
      <c r="AY253" s="259" t="s">
        <v>147</v>
      </c>
    </row>
    <row r="254" s="1" customFormat="1" ht="25.5" customHeight="1">
      <c r="B254" s="45"/>
      <c r="C254" s="213" t="s">
        <v>332</v>
      </c>
      <c r="D254" s="213" t="s">
        <v>149</v>
      </c>
      <c r="E254" s="214" t="s">
        <v>333</v>
      </c>
      <c r="F254" s="215" t="s">
        <v>334</v>
      </c>
      <c r="G254" s="216" t="s">
        <v>152</v>
      </c>
      <c r="H254" s="217">
        <v>8.7599999999999998</v>
      </c>
      <c r="I254" s="218"/>
      <c r="J254" s="219">
        <f>ROUND(I254*H254,2)</f>
        <v>0</v>
      </c>
      <c r="K254" s="215" t="s">
        <v>153</v>
      </c>
      <c r="L254" s="71"/>
      <c r="M254" s="220" t="s">
        <v>21</v>
      </c>
      <c r="N254" s="221" t="s">
        <v>43</v>
      </c>
      <c r="O254" s="46"/>
      <c r="P254" s="222">
        <f>O254*H254</f>
        <v>0</v>
      </c>
      <c r="Q254" s="222">
        <v>0.36276999999999998</v>
      </c>
      <c r="R254" s="222">
        <f>Q254*H254</f>
        <v>3.1778651999999998</v>
      </c>
      <c r="S254" s="222">
        <v>0</v>
      </c>
      <c r="T254" s="223">
        <f>S254*H254</f>
        <v>0</v>
      </c>
      <c r="AR254" s="23" t="s">
        <v>154</v>
      </c>
      <c r="AT254" s="23" t="s">
        <v>149</v>
      </c>
      <c r="AU254" s="23" t="s">
        <v>84</v>
      </c>
      <c r="AY254" s="23" t="s">
        <v>147</v>
      </c>
      <c r="BE254" s="224">
        <f>IF(N254="základní",J254,0)</f>
        <v>0</v>
      </c>
      <c r="BF254" s="224">
        <f>IF(N254="snížená",J254,0)</f>
        <v>0</v>
      </c>
      <c r="BG254" s="224">
        <f>IF(N254="zákl. přenesená",J254,0)</f>
        <v>0</v>
      </c>
      <c r="BH254" s="224">
        <f>IF(N254="sníž. přenesená",J254,0)</f>
        <v>0</v>
      </c>
      <c r="BI254" s="224">
        <f>IF(N254="nulová",J254,0)</f>
        <v>0</v>
      </c>
      <c r="BJ254" s="23" t="s">
        <v>77</v>
      </c>
      <c r="BK254" s="224">
        <f>ROUND(I254*H254,2)</f>
        <v>0</v>
      </c>
      <c r="BL254" s="23" t="s">
        <v>154</v>
      </c>
      <c r="BM254" s="23" t="s">
        <v>335</v>
      </c>
    </row>
    <row r="255" s="1" customFormat="1">
      <c r="B255" s="45"/>
      <c r="C255" s="73"/>
      <c r="D255" s="225" t="s">
        <v>156</v>
      </c>
      <c r="E255" s="73"/>
      <c r="F255" s="226" t="s">
        <v>336</v>
      </c>
      <c r="G255" s="73"/>
      <c r="H255" s="73"/>
      <c r="I255" s="184"/>
      <c r="J255" s="73"/>
      <c r="K255" s="73"/>
      <c r="L255" s="71"/>
      <c r="M255" s="227"/>
      <c r="N255" s="46"/>
      <c r="O255" s="46"/>
      <c r="P255" s="46"/>
      <c r="Q255" s="46"/>
      <c r="R255" s="46"/>
      <c r="S255" s="46"/>
      <c r="T255" s="94"/>
      <c r="AT255" s="23" t="s">
        <v>156</v>
      </c>
      <c r="AU255" s="23" t="s">
        <v>84</v>
      </c>
    </row>
    <row r="256" s="11" customFormat="1">
      <c r="B256" s="228"/>
      <c r="C256" s="229"/>
      <c r="D256" s="225" t="s">
        <v>158</v>
      </c>
      <c r="E256" s="230" t="s">
        <v>21</v>
      </c>
      <c r="F256" s="231" t="s">
        <v>337</v>
      </c>
      <c r="G256" s="229"/>
      <c r="H256" s="230" t="s">
        <v>21</v>
      </c>
      <c r="I256" s="232"/>
      <c r="J256" s="229"/>
      <c r="K256" s="229"/>
      <c r="L256" s="233"/>
      <c r="M256" s="234"/>
      <c r="N256" s="235"/>
      <c r="O256" s="235"/>
      <c r="P256" s="235"/>
      <c r="Q256" s="235"/>
      <c r="R256" s="235"/>
      <c r="S256" s="235"/>
      <c r="T256" s="236"/>
      <c r="AT256" s="237" t="s">
        <v>158</v>
      </c>
      <c r="AU256" s="237" t="s">
        <v>84</v>
      </c>
      <c r="AV256" s="11" t="s">
        <v>77</v>
      </c>
      <c r="AW256" s="11" t="s">
        <v>35</v>
      </c>
      <c r="AX256" s="11" t="s">
        <v>72</v>
      </c>
      <c r="AY256" s="237" t="s">
        <v>147</v>
      </c>
    </row>
    <row r="257" s="12" customFormat="1">
      <c r="B257" s="238"/>
      <c r="C257" s="239"/>
      <c r="D257" s="225" t="s">
        <v>158</v>
      </c>
      <c r="E257" s="240" t="s">
        <v>21</v>
      </c>
      <c r="F257" s="241" t="s">
        <v>338</v>
      </c>
      <c r="G257" s="239"/>
      <c r="H257" s="242">
        <v>8.7599999999999998</v>
      </c>
      <c r="I257" s="243"/>
      <c r="J257" s="239"/>
      <c r="K257" s="239"/>
      <c r="L257" s="244"/>
      <c r="M257" s="245"/>
      <c r="N257" s="246"/>
      <c r="O257" s="246"/>
      <c r="P257" s="246"/>
      <c r="Q257" s="246"/>
      <c r="R257" s="246"/>
      <c r="S257" s="246"/>
      <c r="T257" s="247"/>
      <c r="AT257" s="248" t="s">
        <v>158</v>
      </c>
      <c r="AU257" s="248" t="s">
        <v>84</v>
      </c>
      <c r="AV257" s="12" t="s">
        <v>84</v>
      </c>
      <c r="AW257" s="12" t="s">
        <v>35</v>
      </c>
      <c r="AX257" s="12" t="s">
        <v>72</v>
      </c>
      <c r="AY257" s="248" t="s">
        <v>147</v>
      </c>
    </row>
    <row r="258" s="13" customFormat="1">
      <c r="B258" s="249"/>
      <c r="C258" s="250"/>
      <c r="D258" s="225" t="s">
        <v>158</v>
      </c>
      <c r="E258" s="251" t="s">
        <v>21</v>
      </c>
      <c r="F258" s="252" t="s">
        <v>161</v>
      </c>
      <c r="G258" s="250"/>
      <c r="H258" s="253">
        <v>8.7599999999999998</v>
      </c>
      <c r="I258" s="254"/>
      <c r="J258" s="250"/>
      <c r="K258" s="250"/>
      <c r="L258" s="255"/>
      <c r="M258" s="256"/>
      <c r="N258" s="257"/>
      <c r="O258" s="257"/>
      <c r="P258" s="257"/>
      <c r="Q258" s="257"/>
      <c r="R258" s="257"/>
      <c r="S258" s="257"/>
      <c r="T258" s="258"/>
      <c r="AT258" s="259" t="s">
        <v>158</v>
      </c>
      <c r="AU258" s="259" t="s">
        <v>84</v>
      </c>
      <c r="AV258" s="13" t="s">
        <v>154</v>
      </c>
      <c r="AW258" s="13" t="s">
        <v>35</v>
      </c>
      <c r="AX258" s="13" t="s">
        <v>77</v>
      </c>
      <c r="AY258" s="259" t="s">
        <v>147</v>
      </c>
    </row>
    <row r="259" s="1" customFormat="1" ht="25.5" customHeight="1">
      <c r="B259" s="45"/>
      <c r="C259" s="213" t="s">
        <v>339</v>
      </c>
      <c r="D259" s="213" t="s">
        <v>149</v>
      </c>
      <c r="E259" s="214" t="s">
        <v>340</v>
      </c>
      <c r="F259" s="215" t="s">
        <v>341</v>
      </c>
      <c r="G259" s="216" t="s">
        <v>152</v>
      </c>
      <c r="H259" s="217">
        <v>270.82400000000001</v>
      </c>
      <c r="I259" s="218"/>
      <c r="J259" s="219">
        <f>ROUND(I259*H259,2)</f>
        <v>0</v>
      </c>
      <c r="K259" s="215" t="s">
        <v>153</v>
      </c>
      <c r="L259" s="71"/>
      <c r="M259" s="220" t="s">
        <v>21</v>
      </c>
      <c r="N259" s="221" t="s">
        <v>43</v>
      </c>
      <c r="O259" s="46"/>
      <c r="P259" s="222">
        <f>O259*H259</f>
        <v>0</v>
      </c>
      <c r="Q259" s="222">
        <v>0.58443000000000001</v>
      </c>
      <c r="R259" s="222">
        <f>Q259*H259</f>
        <v>158.27767032</v>
      </c>
      <c r="S259" s="222">
        <v>0</v>
      </c>
      <c r="T259" s="223">
        <f>S259*H259</f>
        <v>0</v>
      </c>
      <c r="AR259" s="23" t="s">
        <v>154</v>
      </c>
      <c r="AT259" s="23" t="s">
        <v>149</v>
      </c>
      <c r="AU259" s="23" t="s">
        <v>84</v>
      </c>
      <c r="AY259" s="23" t="s">
        <v>147</v>
      </c>
      <c r="BE259" s="224">
        <f>IF(N259="základní",J259,0)</f>
        <v>0</v>
      </c>
      <c r="BF259" s="224">
        <f>IF(N259="snížená",J259,0)</f>
        <v>0</v>
      </c>
      <c r="BG259" s="224">
        <f>IF(N259="zákl. přenesená",J259,0)</f>
        <v>0</v>
      </c>
      <c r="BH259" s="224">
        <f>IF(N259="sníž. přenesená",J259,0)</f>
        <v>0</v>
      </c>
      <c r="BI259" s="224">
        <f>IF(N259="nulová",J259,0)</f>
        <v>0</v>
      </c>
      <c r="BJ259" s="23" t="s">
        <v>77</v>
      </c>
      <c r="BK259" s="224">
        <f>ROUND(I259*H259,2)</f>
        <v>0</v>
      </c>
      <c r="BL259" s="23" t="s">
        <v>154</v>
      </c>
      <c r="BM259" s="23" t="s">
        <v>342</v>
      </c>
    </row>
    <row r="260" s="1" customFormat="1">
      <c r="B260" s="45"/>
      <c r="C260" s="73"/>
      <c r="D260" s="225" t="s">
        <v>156</v>
      </c>
      <c r="E260" s="73"/>
      <c r="F260" s="226" t="s">
        <v>336</v>
      </c>
      <c r="G260" s="73"/>
      <c r="H260" s="73"/>
      <c r="I260" s="184"/>
      <c r="J260" s="73"/>
      <c r="K260" s="73"/>
      <c r="L260" s="71"/>
      <c r="M260" s="227"/>
      <c r="N260" s="46"/>
      <c r="O260" s="46"/>
      <c r="P260" s="46"/>
      <c r="Q260" s="46"/>
      <c r="R260" s="46"/>
      <c r="S260" s="46"/>
      <c r="T260" s="94"/>
      <c r="AT260" s="23" t="s">
        <v>156</v>
      </c>
      <c r="AU260" s="23" t="s">
        <v>84</v>
      </c>
    </row>
    <row r="261" s="11" customFormat="1">
      <c r="B261" s="228"/>
      <c r="C261" s="229"/>
      <c r="D261" s="225" t="s">
        <v>158</v>
      </c>
      <c r="E261" s="230" t="s">
        <v>21</v>
      </c>
      <c r="F261" s="231" t="s">
        <v>343</v>
      </c>
      <c r="G261" s="229"/>
      <c r="H261" s="230" t="s">
        <v>21</v>
      </c>
      <c r="I261" s="232"/>
      <c r="J261" s="229"/>
      <c r="K261" s="229"/>
      <c r="L261" s="233"/>
      <c r="M261" s="234"/>
      <c r="N261" s="235"/>
      <c r="O261" s="235"/>
      <c r="P261" s="235"/>
      <c r="Q261" s="235"/>
      <c r="R261" s="235"/>
      <c r="S261" s="235"/>
      <c r="T261" s="236"/>
      <c r="AT261" s="237" t="s">
        <v>158</v>
      </c>
      <c r="AU261" s="237" t="s">
        <v>84</v>
      </c>
      <c r="AV261" s="11" t="s">
        <v>77</v>
      </c>
      <c r="AW261" s="11" t="s">
        <v>35</v>
      </c>
      <c r="AX261" s="11" t="s">
        <v>72</v>
      </c>
      <c r="AY261" s="237" t="s">
        <v>147</v>
      </c>
    </row>
    <row r="262" s="12" customFormat="1">
      <c r="B262" s="238"/>
      <c r="C262" s="239"/>
      <c r="D262" s="225" t="s">
        <v>158</v>
      </c>
      <c r="E262" s="240" t="s">
        <v>21</v>
      </c>
      <c r="F262" s="241" t="s">
        <v>344</v>
      </c>
      <c r="G262" s="239"/>
      <c r="H262" s="242">
        <v>64.370000000000005</v>
      </c>
      <c r="I262" s="243"/>
      <c r="J262" s="239"/>
      <c r="K262" s="239"/>
      <c r="L262" s="244"/>
      <c r="M262" s="245"/>
      <c r="N262" s="246"/>
      <c r="O262" s="246"/>
      <c r="P262" s="246"/>
      <c r="Q262" s="246"/>
      <c r="R262" s="246"/>
      <c r="S262" s="246"/>
      <c r="T262" s="247"/>
      <c r="AT262" s="248" t="s">
        <v>158</v>
      </c>
      <c r="AU262" s="248" t="s">
        <v>84</v>
      </c>
      <c r="AV262" s="12" t="s">
        <v>84</v>
      </c>
      <c r="AW262" s="12" t="s">
        <v>35</v>
      </c>
      <c r="AX262" s="12" t="s">
        <v>72</v>
      </c>
      <c r="AY262" s="248" t="s">
        <v>147</v>
      </c>
    </row>
    <row r="263" s="12" customFormat="1">
      <c r="B263" s="238"/>
      <c r="C263" s="239"/>
      <c r="D263" s="225" t="s">
        <v>158</v>
      </c>
      <c r="E263" s="240" t="s">
        <v>21</v>
      </c>
      <c r="F263" s="241" t="s">
        <v>345</v>
      </c>
      <c r="G263" s="239"/>
      <c r="H263" s="242">
        <v>140.667</v>
      </c>
      <c r="I263" s="243"/>
      <c r="J263" s="239"/>
      <c r="K263" s="239"/>
      <c r="L263" s="244"/>
      <c r="M263" s="245"/>
      <c r="N263" s="246"/>
      <c r="O263" s="246"/>
      <c r="P263" s="246"/>
      <c r="Q263" s="246"/>
      <c r="R263" s="246"/>
      <c r="S263" s="246"/>
      <c r="T263" s="247"/>
      <c r="AT263" s="248" t="s">
        <v>158</v>
      </c>
      <c r="AU263" s="248" t="s">
        <v>84</v>
      </c>
      <c r="AV263" s="12" t="s">
        <v>84</v>
      </c>
      <c r="AW263" s="12" t="s">
        <v>35</v>
      </c>
      <c r="AX263" s="12" t="s">
        <v>72</v>
      </c>
      <c r="AY263" s="248" t="s">
        <v>147</v>
      </c>
    </row>
    <row r="264" s="12" customFormat="1">
      <c r="B264" s="238"/>
      <c r="C264" s="239"/>
      <c r="D264" s="225" t="s">
        <v>158</v>
      </c>
      <c r="E264" s="240" t="s">
        <v>21</v>
      </c>
      <c r="F264" s="241" t="s">
        <v>346</v>
      </c>
      <c r="G264" s="239"/>
      <c r="H264" s="242">
        <v>65.787000000000006</v>
      </c>
      <c r="I264" s="243"/>
      <c r="J264" s="239"/>
      <c r="K264" s="239"/>
      <c r="L264" s="244"/>
      <c r="M264" s="245"/>
      <c r="N264" s="246"/>
      <c r="O264" s="246"/>
      <c r="P264" s="246"/>
      <c r="Q264" s="246"/>
      <c r="R264" s="246"/>
      <c r="S264" s="246"/>
      <c r="T264" s="247"/>
      <c r="AT264" s="248" t="s">
        <v>158</v>
      </c>
      <c r="AU264" s="248" t="s">
        <v>84</v>
      </c>
      <c r="AV264" s="12" t="s">
        <v>84</v>
      </c>
      <c r="AW264" s="12" t="s">
        <v>35</v>
      </c>
      <c r="AX264" s="12" t="s">
        <v>72</v>
      </c>
      <c r="AY264" s="248" t="s">
        <v>147</v>
      </c>
    </row>
    <row r="265" s="13" customFormat="1">
      <c r="B265" s="249"/>
      <c r="C265" s="250"/>
      <c r="D265" s="225" t="s">
        <v>158</v>
      </c>
      <c r="E265" s="251" t="s">
        <v>21</v>
      </c>
      <c r="F265" s="252" t="s">
        <v>161</v>
      </c>
      <c r="G265" s="250"/>
      <c r="H265" s="253">
        <v>270.82400000000001</v>
      </c>
      <c r="I265" s="254"/>
      <c r="J265" s="250"/>
      <c r="K265" s="250"/>
      <c r="L265" s="255"/>
      <c r="M265" s="256"/>
      <c r="N265" s="257"/>
      <c r="O265" s="257"/>
      <c r="P265" s="257"/>
      <c r="Q265" s="257"/>
      <c r="R265" s="257"/>
      <c r="S265" s="257"/>
      <c r="T265" s="258"/>
      <c r="AT265" s="259" t="s">
        <v>158</v>
      </c>
      <c r="AU265" s="259" t="s">
        <v>84</v>
      </c>
      <c r="AV265" s="13" t="s">
        <v>154</v>
      </c>
      <c r="AW265" s="13" t="s">
        <v>35</v>
      </c>
      <c r="AX265" s="13" t="s">
        <v>77</v>
      </c>
      <c r="AY265" s="259" t="s">
        <v>147</v>
      </c>
    </row>
    <row r="266" s="1" customFormat="1" ht="25.5" customHeight="1">
      <c r="B266" s="45"/>
      <c r="C266" s="213" t="s">
        <v>347</v>
      </c>
      <c r="D266" s="213" t="s">
        <v>149</v>
      </c>
      <c r="E266" s="214" t="s">
        <v>348</v>
      </c>
      <c r="F266" s="215" t="s">
        <v>349</v>
      </c>
      <c r="G266" s="216" t="s">
        <v>152</v>
      </c>
      <c r="H266" s="217">
        <v>24.481999999999999</v>
      </c>
      <c r="I266" s="218"/>
      <c r="J266" s="219">
        <f>ROUND(I266*H266,2)</f>
        <v>0</v>
      </c>
      <c r="K266" s="215" t="s">
        <v>153</v>
      </c>
      <c r="L266" s="71"/>
      <c r="M266" s="220" t="s">
        <v>21</v>
      </c>
      <c r="N266" s="221" t="s">
        <v>43</v>
      </c>
      <c r="O266" s="46"/>
      <c r="P266" s="222">
        <f>O266*H266</f>
        <v>0</v>
      </c>
      <c r="Q266" s="222">
        <v>0.71545999999999998</v>
      </c>
      <c r="R266" s="222">
        <f>Q266*H266</f>
        <v>17.515891719999999</v>
      </c>
      <c r="S266" s="222">
        <v>0</v>
      </c>
      <c r="T266" s="223">
        <f>S266*H266</f>
        <v>0</v>
      </c>
      <c r="AR266" s="23" t="s">
        <v>154</v>
      </c>
      <c r="AT266" s="23" t="s">
        <v>149</v>
      </c>
      <c r="AU266" s="23" t="s">
        <v>84</v>
      </c>
      <c r="AY266" s="23" t="s">
        <v>147</v>
      </c>
      <c r="BE266" s="224">
        <f>IF(N266="základní",J266,0)</f>
        <v>0</v>
      </c>
      <c r="BF266" s="224">
        <f>IF(N266="snížená",J266,0)</f>
        <v>0</v>
      </c>
      <c r="BG266" s="224">
        <f>IF(N266="zákl. přenesená",J266,0)</f>
        <v>0</v>
      </c>
      <c r="BH266" s="224">
        <f>IF(N266="sníž. přenesená",J266,0)</f>
        <v>0</v>
      </c>
      <c r="BI266" s="224">
        <f>IF(N266="nulová",J266,0)</f>
        <v>0</v>
      </c>
      <c r="BJ266" s="23" t="s">
        <v>77</v>
      </c>
      <c r="BK266" s="224">
        <f>ROUND(I266*H266,2)</f>
        <v>0</v>
      </c>
      <c r="BL266" s="23" t="s">
        <v>154</v>
      </c>
      <c r="BM266" s="23" t="s">
        <v>350</v>
      </c>
    </row>
    <row r="267" s="1" customFormat="1">
      <c r="B267" s="45"/>
      <c r="C267" s="73"/>
      <c r="D267" s="225" t="s">
        <v>156</v>
      </c>
      <c r="E267" s="73"/>
      <c r="F267" s="226" t="s">
        <v>336</v>
      </c>
      <c r="G267" s="73"/>
      <c r="H267" s="73"/>
      <c r="I267" s="184"/>
      <c r="J267" s="73"/>
      <c r="K267" s="73"/>
      <c r="L267" s="71"/>
      <c r="M267" s="227"/>
      <c r="N267" s="46"/>
      <c r="O267" s="46"/>
      <c r="P267" s="46"/>
      <c r="Q267" s="46"/>
      <c r="R267" s="46"/>
      <c r="S267" s="46"/>
      <c r="T267" s="94"/>
      <c r="AT267" s="23" t="s">
        <v>156</v>
      </c>
      <c r="AU267" s="23" t="s">
        <v>84</v>
      </c>
    </row>
    <row r="268" s="11" customFormat="1">
      <c r="B268" s="228"/>
      <c r="C268" s="229"/>
      <c r="D268" s="225" t="s">
        <v>158</v>
      </c>
      <c r="E268" s="230" t="s">
        <v>21</v>
      </c>
      <c r="F268" s="231" t="s">
        <v>351</v>
      </c>
      <c r="G268" s="229"/>
      <c r="H268" s="230" t="s">
        <v>21</v>
      </c>
      <c r="I268" s="232"/>
      <c r="J268" s="229"/>
      <c r="K268" s="229"/>
      <c r="L268" s="233"/>
      <c r="M268" s="234"/>
      <c r="N268" s="235"/>
      <c r="O268" s="235"/>
      <c r="P268" s="235"/>
      <c r="Q268" s="235"/>
      <c r="R268" s="235"/>
      <c r="S268" s="235"/>
      <c r="T268" s="236"/>
      <c r="AT268" s="237" t="s">
        <v>158</v>
      </c>
      <c r="AU268" s="237" t="s">
        <v>84</v>
      </c>
      <c r="AV268" s="11" t="s">
        <v>77</v>
      </c>
      <c r="AW268" s="11" t="s">
        <v>35</v>
      </c>
      <c r="AX268" s="11" t="s">
        <v>72</v>
      </c>
      <c r="AY268" s="237" t="s">
        <v>147</v>
      </c>
    </row>
    <row r="269" s="12" customFormat="1">
      <c r="B269" s="238"/>
      <c r="C269" s="239"/>
      <c r="D269" s="225" t="s">
        <v>158</v>
      </c>
      <c r="E269" s="240" t="s">
        <v>21</v>
      </c>
      <c r="F269" s="241" t="s">
        <v>352</v>
      </c>
      <c r="G269" s="239"/>
      <c r="H269" s="242">
        <v>18.506</v>
      </c>
      <c r="I269" s="243"/>
      <c r="J269" s="239"/>
      <c r="K269" s="239"/>
      <c r="L269" s="244"/>
      <c r="M269" s="245"/>
      <c r="N269" s="246"/>
      <c r="O269" s="246"/>
      <c r="P269" s="246"/>
      <c r="Q269" s="246"/>
      <c r="R269" s="246"/>
      <c r="S269" s="246"/>
      <c r="T269" s="247"/>
      <c r="AT269" s="248" t="s">
        <v>158</v>
      </c>
      <c r="AU269" s="248" t="s">
        <v>84</v>
      </c>
      <c r="AV269" s="12" t="s">
        <v>84</v>
      </c>
      <c r="AW269" s="12" t="s">
        <v>35</v>
      </c>
      <c r="AX269" s="12" t="s">
        <v>72</v>
      </c>
      <c r="AY269" s="248" t="s">
        <v>147</v>
      </c>
    </row>
    <row r="270" s="12" customFormat="1">
      <c r="B270" s="238"/>
      <c r="C270" s="239"/>
      <c r="D270" s="225" t="s">
        <v>158</v>
      </c>
      <c r="E270" s="240" t="s">
        <v>21</v>
      </c>
      <c r="F270" s="241" t="s">
        <v>353</v>
      </c>
      <c r="G270" s="239"/>
      <c r="H270" s="242">
        <v>5.976</v>
      </c>
      <c r="I270" s="243"/>
      <c r="J270" s="239"/>
      <c r="K270" s="239"/>
      <c r="L270" s="244"/>
      <c r="M270" s="245"/>
      <c r="N270" s="246"/>
      <c r="O270" s="246"/>
      <c r="P270" s="246"/>
      <c r="Q270" s="246"/>
      <c r="R270" s="246"/>
      <c r="S270" s="246"/>
      <c r="T270" s="247"/>
      <c r="AT270" s="248" t="s">
        <v>158</v>
      </c>
      <c r="AU270" s="248" t="s">
        <v>84</v>
      </c>
      <c r="AV270" s="12" t="s">
        <v>84</v>
      </c>
      <c r="AW270" s="12" t="s">
        <v>35</v>
      </c>
      <c r="AX270" s="12" t="s">
        <v>72</v>
      </c>
      <c r="AY270" s="248" t="s">
        <v>147</v>
      </c>
    </row>
    <row r="271" s="13" customFormat="1">
      <c r="B271" s="249"/>
      <c r="C271" s="250"/>
      <c r="D271" s="225" t="s">
        <v>158</v>
      </c>
      <c r="E271" s="251" t="s">
        <v>21</v>
      </c>
      <c r="F271" s="252" t="s">
        <v>161</v>
      </c>
      <c r="G271" s="250"/>
      <c r="H271" s="253">
        <v>24.481999999999999</v>
      </c>
      <c r="I271" s="254"/>
      <c r="J271" s="250"/>
      <c r="K271" s="250"/>
      <c r="L271" s="255"/>
      <c r="M271" s="256"/>
      <c r="N271" s="257"/>
      <c r="O271" s="257"/>
      <c r="P271" s="257"/>
      <c r="Q271" s="257"/>
      <c r="R271" s="257"/>
      <c r="S271" s="257"/>
      <c r="T271" s="258"/>
      <c r="AT271" s="259" t="s">
        <v>158</v>
      </c>
      <c r="AU271" s="259" t="s">
        <v>84</v>
      </c>
      <c r="AV271" s="13" t="s">
        <v>154</v>
      </c>
      <c r="AW271" s="13" t="s">
        <v>35</v>
      </c>
      <c r="AX271" s="13" t="s">
        <v>77</v>
      </c>
      <c r="AY271" s="259" t="s">
        <v>147</v>
      </c>
    </row>
    <row r="272" s="1" customFormat="1" ht="25.5" customHeight="1">
      <c r="B272" s="45"/>
      <c r="C272" s="213" t="s">
        <v>354</v>
      </c>
      <c r="D272" s="213" t="s">
        <v>149</v>
      </c>
      <c r="E272" s="214" t="s">
        <v>355</v>
      </c>
      <c r="F272" s="215" t="s">
        <v>356</v>
      </c>
      <c r="G272" s="216" t="s">
        <v>221</v>
      </c>
      <c r="H272" s="217">
        <v>4.8049999999999997</v>
      </c>
      <c r="I272" s="218"/>
      <c r="J272" s="219">
        <f>ROUND(I272*H272,2)</f>
        <v>0</v>
      </c>
      <c r="K272" s="215" t="s">
        <v>153</v>
      </c>
      <c r="L272" s="71"/>
      <c r="M272" s="220" t="s">
        <v>21</v>
      </c>
      <c r="N272" s="221" t="s">
        <v>43</v>
      </c>
      <c r="O272" s="46"/>
      <c r="P272" s="222">
        <f>O272*H272</f>
        <v>0</v>
      </c>
      <c r="Q272" s="222">
        <v>1.04881</v>
      </c>
      <c r="R272" s="222">
        <f>Q272*H272</f>
        <v>5.03953205</v>
      </c>
      <c r="S272" s="222">
        <v>0</v>
      </c>
      <c r="T272" s="223">
        <f>S272*H272</f>
        <v>0</v>
      </c>
      <c r="AR272" s="23" t="s">
        <v>154</v>
      </c>
      <c r="AT272" s="23" t="s">
        <v>149</v>
      </c>
      <c r="AU272" s="23" t="s">
        <v>84</v>
      </c>
      <c r="AY272" s="23" t="s">
        <v>147</v>
      </c>
      <c r="BE272" s="224">
        <f>IF(N272="základní",J272,0)</f>
        <v>0</v>
      </c>
      <c r="BF272" s="224">
        <f>IF(N272="snížená",J272,0)</f>
        <v>0</v>
      </c>
      <c r="BG272" s="224">
        <f>IF(N272="zákl. přenesená",J272,0)</f>
        <v>0</v>
      </c>
      <c r="BH272" s="224">
        <f>IF(N272="sníž. přenesená",J272,0)</f>
        <v>0</v>
      </c>
      <c r="BI272" s="224">
        <f>IF(N272="nulová",J272,0)</f>
        <v>0</v>
      </c>
      <c r="BJ272" s="23" t="s">
        <v>77</v>
      </c>
      <c r="BK272" s="224">
        <f>ROUND(I272*H272,2)</f>
        <v>0</v>
      </c>
      <c r="BL272" s="23" t="s">
        <v>154</v>
      </c>
      <c r="BM272" s="23" t="s">
        <v>357</v>
      </c>
    </row>
    <row r="273" s="11" customFormat="1">
      <c r="B273" s="228"/>
      <c r="C273" s="229"/>
      <c r="D273" s="225" t="s">
        <v>158</v>
      </c>
      <c r="E273" s="230" t="s">
        <v>21</v>
      </c>
      <c r="F273" s="231" t="s">
        <v>337</v>
      </c>
      <c r="G273" s="229"/>
      <c r="H273" s="230" t="s">
        <v>21</v>
      </c>
      <c r="I273" s="232"/>
      <c r="J273" s="229"/>
      <c r="K273" s="229"/>
      <c r="L273" s="233"/>
      <c r="M273" s="234"/>
      <c r="N273" s="235"/>
      <c r="O273" s="235"/>
      <c r="P273" s="235"/>
      <c r="Q273" s="235"/>
      <c r="R273" s="235"/>
      <c r="S273" s="235"/>
      <c r="T273" s="236"/>
      <c r="AT273" s="237" t="s">
        <v>158</v>
      </c>
      <c r="AU273" s="237" t="s">
        <v>84</v>
      </c>
      <c r="AV273" s="11" t="s">
        <v>77</v>
      </c>
      <c r="AW273" s="11" t="s">
        <v>35</v>
      </c>
      <c r="AX273" s="11" t="s">
        <v>72</v>
      </c>
      <c r="AY273" s="237" t="s">
        <v>147</v>
      </c>
    </row>
    <row r="274" s="12" customFormat="1">
      <c r="B274" s="238"/>
      <c r="C274" s="239"/>
      <c r="D274" s="225" t="s">
        <v>158</v>
      </c>
      <c r="E274" s="240" t="s">
        <v>21</v>
      </c>
      <c r="F274" s="241" t="s">
        <v>358</v>
      </c>
      <c r="G274" s="239"/>
      <c r="H274" s="242">
        <v>0.001</v>
      </c>
      <c r="I274" s="243"/>
      <c r="J274" s="239"/>
      <c r="K274" s="239"/>
      <c r="L274" s="244"/>
      <c r="M274" s="245"/>
      <c r="N274" s="246"/>
      <c r="O274" s="246"/>
      <c r="P274" s="246"/>
      <c r="Q274" s="246"/>
      <c r="R274" s="246"/>
      <c r="S274" s="246"/>
      <c r="T274" s="247"/>
      <c r="AT274" s="248" t="s">
        <v>158</v>
      </c>
      <c r="AU274" s="248" t="s">
        <v>84</v>
      </c>
      <c r="AV274" s="12" t="s">
        <v>84</v>
      </c>
      <c r="AW274" s="12" t="s">
        <v>35</v>
      </c>
      <c r="AX274" s="12" t="s">
        <v>72</v>
      </c>
      <c r="AY274" s="248" t="s">
        <v>147</v>
      </c>
    </row>
    <row r="275" s="12" customFormat="1">
      <c r="B275" s="238"/>
      <c r="C275" s="239"/>
      <c r="D275" s="225" t="s">
        <v>158</v>
      </c>
      <c r="E275" s="240" t="s">
        <v>21</v>
      </c>
      <c r="F275" s="241" t="s">
        <v>359</v>
      </c>
      <c r="G275" s="239"/>
      <c r="H275" s="242">
        <v>1.03</v>
      </c>
      <c r="I275" s="243"/>
      <c r="J275" s="239"/>
      <c r="K275" s="239"/>
      <c r="L275" s="244"/>
      <c r="M275" s="245"/>
      <c r="N275" s="246"/>
      <c r="O275" s="246"/>
      <c r="P275" s="246"/>
      <c r="Q275" s="246"/>
      <c r="R275" s="246"/>
      <c r="S275" s="246"/>
      <c r="T275" s="247"/>
      <c r="AT275" s="248" t="s">
        <v>158</v>
      </c>
      <c r="AU275" s="248" t="s">
        <v>84</v>
      </c>
      <c r="AV275" s="12" t="s">
        <v>84</v>
      </c>
      <c r="AW275" s="12" t="s">
        <v>35</v>
      </c>
      <c r="AX275" s="12" t="s">
        <v>72</v>
      </c>
      <c r="AY275" s="248" t="s">
        <v>147</v>
      </c>
    </row>
    <row r="276" s="12" customFormat="1">
      <c r="B276" s="238"/>
      <c r="C276" s="239"/>
      <c r="D276" s="225" t="s">
        <v>158</v>
      </c>
      <c r="E276" s="240" t="s">
        <v>21</v>
      </c>
      <c r="F276" s="241" t="s">
        <v>360</v>
      </c>
      <c r="G276" s="239"/>
      <c r="H276" s="242">
        <v>2.2509999999999999</v>
      </c>
      <c r="I276" s="243"/>
      <c r="J276" s="239"/>
      <c r="K276" s="239"/>
      <c r="L276" s="244"/>
      <c r="M276" s="245"/>
      <c r="N276" s="246"/>
      <c r="O276" s="246"/>
      <c r="P276" s="246"/>
      <c r="Q276" s="246"/>
      <c r="R276" s="246"/>
      <c r="S276" s="246"/>
      <c r="T276" s="247"/>
      <c r="AT276" s="248" t="s">
        <v>158</v>
      </c>
      <c r="AU276" s="248" t="s">
        <v>84</v>
      </c>
      <c r="AV276" s="12" t="s">
        <v>84</v>
      </c>
      <c r="AW276" s="12" t="s">
        <v>35</v>
      </c>
      <c r="AX276" s="12" t="s">
        <v>72</v>
      </c>
      <c r="AY276" s="248" t="s">
        <v>147</v>
      </c>
    </row>
    <row r="277" s="12" customFormat="1">
      <c r="B277" s="238"/>
      <c r="C277" s="239"/>
      <c r="D277" s="225" t="s">
        <v>158</v>
      </c>
      <c r="E277" s="240" t="s">
        <v>21</v>
      </c>
      <c r="F277" s="241" t="s">
        <v>361</v>
      </c>
      <c r="G277" s="239"/>
      <c r="H277" s="242">
        <v>1.0529999999999999</v>
      </c>
      <c r="I277" s="243"/>
      <c r="J277" s="239"/>
      <c r="K277" s="239"/>
      <c r="L277" s="244"/>
      <c r="M277" s="245"/>
      <c r="N277" s="246"/>
      <c r="O277" s="246"/>
      <c r="P277" s="246"/>
      <c r="Q277" s="246"/>
      <c r="R277" s="246"/>
      <c r="S277" s="246"/>
      <c r="T277" s="247"/>
      <c r="AT277" s="248" t="s">
        <v>158</v>
      </c>
      <c r="AU277" s="248" t="s">
        <v>84</v>
      </c>
      <c r="AV277" s="12" t="s">
        <v>84</v>
      </c>
      <c r="AW277" s="12" t="s">
        <v>35</v>
      </c>
      <c r="AX277" s="12" t="s">
        <v>72</v>
      </c>
      <c r="AY277" s="248" t="s">
        <v>147</v>
      </c>
    </row>
    <row r="278" s="12" customFormat="1">
      <c r="B278" s="238"/>
      <c r="C278" s="239"/>
      <c r="D278" s="225" t="s">
        <v>158</v>
      </c>
      <c r="E278" s="240" t="s">
        <v>21</v>
      </c>
      <c r="F278" s="241" t="s">
        <v>362</v>
      </c>
      <c r="G278" s="239"/>
      <c r="H278" s="242">
        <v>0.35499999999999998</v>
      </c>
      <c r="I278" s="243"/>
      <c r="J278" s="239"/>
      <c r="K278" s="239"/>
      <c r="L278" s="244"/>
      <c r="M278" s="245"/>
      <c r="N278" s="246"/>
      <c r="O278" s="246"/>
      <c r="P278" s="246"/>
      <c r="Q278" s="246"/>
      <c r="R278" s="246"/>
      <c r="S278" s="246"/>
      <c r="T278" s="247"/>
      <c r="AT278" s="248" t="s">
        <v>158</v>
      </c>
      <c r="AU278" s="248" t="s">
        <v>84</v>
      </c>
      <c r="AV278" s="12" t="s">
        <v>84</v>
      </c>
      <c r="AW278" s="12" t="s">
        <v>35</v>
      </c>
      <c r="AX278" s="12" t="s">
        <v>72</v>
      </c>
      <c r="AY278" s="248" t="s">
        <v>147</v>
      </c>
    </row>
    <row r="279" s="12" customFormat="1">
      <c r="B279" s="238"/>
      <c r="C279" s="239"/>
      <c r="D279" s="225" t="s">
        <v>158</v>
      </c>
      <c r="E279" s="240" t="s">
        <v>21</v>
      </c>
      <c r="F279" s="241" t="s">
        <v>363</v>
      </c>
      <c r="G279" s="239"/>
      <c r="H279" s="242">
        <v>0.11500000000000001</v>
      </c>
      <c r="I279" s="243"/>
      <c r="J279" s="239"/>
      <c r="K279" s="239"/>
      <c r="L279" s="244"/>
      <c r="M279" s="245"/>
      <c r="N279" s="246"/>
      <c r="O279" s="246"/>
      <c r="P279" s="246"/>
      <c r="Q279" s="246"/>
      <c r="R279" s="246"/>
      <c r="S279" s="246"/>
      <c r="T279" s="247"/>
      <c r="AT279" s="248" t="s">
        <v>158</v>
      </c>
      <c r="AU279" s="248" t="s">
        <v>84</v>
      </c>
      <c r="AV279" s="12" t="s">
        <v>84</v>
      </c>
      <c r="AW279" s="12" t="s">
        <v>35</v>
      </c>
      <c r="AX279" s="12" t="s">
        <v>72</v>
      </c>
      <c r="AY279" s="248" t="s">
        <v>147</v>
      </c>
    </row>
    <row r="280" s="13" customFormat="1">
      <c r="B280" s="249"/>
      <c r="C280" s="250"/>
      <c r="D280" s="225" t="s">
        <v>158</v>
      </c>
      <c r="E280" s="251" t="s">
        <v>21</v>
      </c>
      <c r="F280" s="252" t="s">
        <v>161</v>
      </c>
      <c r="G280" s="250"/>
      <c r="H280" s="253">
        <v>4.8049999999999997</v>
      </c>
      <c r="I280" s="254"/>
      <c r="J280" s="250"/>
      <c r="K280" s="250"/>
      <c r="L280" s="255"/>
      <c r="M280" s="256"/>
      <c r="N280" s="257"/>
      <c r="O280" s="257"/>
      <c r="P280" s="257"/>
      <c r="Q280" s="257"/>
      <c r="R280" s="257"/>
      <c r="S280" s="257"/>
      <c r="T280" s="258"/>
      <c r="AT280" s="259" t="s">
        <v>158</v>
      </c>
      <c r="AU280" s="259" t="s">
        <v>84</v>
      </c>
      <c r="AV280" s="13" t="s">
        <v>154</v>
      </c>
      <c r="AW280" s="13" t="s">
        <v>35</v>
      </c>
      <c r="AX280" s="13" t="s">
        <v>77</v>
      </c>
      <c r="AY280" s="259" t="s">
        <v>147</v>
      </c>
    </row>
    <row r="281" s="1" customFormat="1" ht="16.5" customHeight="1">
      <c r="B281" s="45"/>
      <c r="C281" s="213" t="s">
        <v>364</v>
      </c>
      <c r="D281" s="213" t="s">
        <v>149</v>
      </c>
      <c r="E281" s="214" t="s">
        <v>365</v>
      </c>
      <c r="F281" s="215" t="s">
        <v>366</v>
      </c>
      <c r="G281" s="216" t="s">
        <v>367</v>
      </c>
      <c r="H281" s="217">
        <v>9</v>
      </c>
      <c r="I281" s="218"/>
      <c r="J281" s="219">
        <f>ROUND(I281*H281,2)</f>
        <v>0</v>
      </c>
      <c r="K281" s="215" t="s">
        <v>153</v>
      </c>
      <c r="L281" s="71"/>
      <c r="M281" s="220" t="s">
        <v>21</v>
      </c>
      <c r="N281" s="221" t="s">
        <v>43</v>
      </c>
      <c r="O281" s="46"/>
      <c r="P281" s="222">
        <f>O281*H281</f>
        <v>0</v>
      </c>
      <c r="Q281" s="222">
        <v>0.0068799999999999998</v>
      </c>
      <c r="R281" s="222">
        <f>Q281*H281</f>
        <v>0.061919999999999996</v>
      </c>
      <c r="S281" s="222">
        <v>0</v>
      </c>
      <c r="T281" s="223">
        <f>S281*H281</f>
        <v>0</v>
      </c>
      <c r="AR281" s="23" t="s">
        <v>154</v>
      </c>
      <c r="AT281" s="23" t="s">
        <v>149</v>
      </c>
      <c r="AU281" s="23" t="s">
        <v>84</v>
      </c>
      <c r="AY281" s="23" t="s">
        <v>147</v>
      </c>
      <c r="BE281" s="224">
        <f>IF(N281="základní",J281,0)</f>
        <v>0</v>
      </c>
      <c r="BF281" s="224">
        <f>IF(N281="snížená",J281,0)</f>
        <v>0</v>
      </c>
      <c r="BG281" s="224">
        <f>IF(N281="zákl. přenesená",J281,0)</f>
        <v>0</v>
      </c>
      <c r="BH281" s="224">
        <f>IF(N281="sníž. přenesená",J281,0)</f>
        <v>0</v>
      </c>
      <c r="BI281" s="224">
        <f>IF(N281="nulová",J281,0)</f>
        <v>0</v>
      </c>
      <c r="BJ281" s="23" t="s">
        <v>77</v>
      </c>
      <c r="BK281" s="224">
        <f>ROUND(I281*H281,2)</f>
        <v>0</v>
      </c>
      <c r="BL281" s="23" t="s">
        <v>154</v>
      </c>
      <c r="BM281" s="23" t="s">
        <v>368</v>
      </c>
    </row>
    <row r="282" s="1" customFormat="1">
      <c r="B282" s="45"/>
      <c r="C282" s="73"/>
      <c r="D282" s="225" t="s">
        <v>156</v>
      </c>
      <c r="E282" s="73"/>
      <c r="F282" s="226" t="s">
        <v>369</v>
      </c>
      <c r="G282" s="73"/>
      <c r="H282" s="73"/>
      <c r="I282" s="184"/>
      <c r="J282" s="73"/>
      <c r="K282" s="73"/>
      <c r="L282" s="71"/>
      <c r="M282" s="227"/>
      <c r="N282" s="46"/>
      <c r="O282" s="46"/>
      <c r="P282" s="46"/>
      <c r="Q282" s="46"/>
      <c r="R282" s="46"/>
      <c r="S282" s="46"/>
      <c r="T282" s="94"/>
      <c r="AT282" s="23" t="s">
        <v>156</v>
      </c>
      <c r="AU282" s="23" t="s">
        <v>84</v>
      </c>
    </row>
    <row r="283" s="11" customFormat="1">
      <c r="B283" s="228"/>
      <c r="C283" s="229"/>
      <c r="D283" s="225" t="s">
        <v>158</v>
      </c>
      <c r="E283" s="230" t="s">
        <v>21</v>
      </c>
      <c r="F283" s="231" t="s">
        <v>370</v>
      </c>
      <c r="G283" s="229"/>
      <c r="H283" s="230" t="s">
        <v>21</v>
      </c>
      <c r="I283" s="232"/>
      <c r="J283" s="229"/>
      <c r="K283" s="229"/>
      <c r="L283" s="233"/>
      <c r="M283" s="234"/>
      <c r="N283" s="235"/>
      <c r="O283" s="235"/>
      <c r="P283" s="235"/>
      <c r="Q283" s="235"/>
      <c r="R283" s="235"/>
      <c r="S283" s="235"/>
      <c r="T283" s="236"/>
      <c r="AT283" s="237" t="s">
        <v>158</v>
      </c>
      <c r="AU283" s="237" t="s">
        <v>84</v>
      </c>
      <c r="AV283" s="11" t="s">
        <v>77</v>
      </c>
      <c r="AW283" s="11" t="s">
        <v>35</v>
      </c>
      <c r="AX283" s="11" t="s">
        <v>72</v>
      </c>
      <c r="AY283" s="237" t="s">
        <v>147</v>
      </c>
    </row>
    <row r="284" s="12" customFormat="1">
      <c r="B284" s="238"/>
      <c r="C284" s="239"/>
      <c r="D284" s="225" t="s">
        <v>158</v>
      </c>
      <c r="E284" s="240" t="s">
        <v>21</v>
      </c>
      <c r="F284" s="241" t="s">
        <v>371</v>
      </c>
      <c r="G284" s="239"/>
      <c r="H284" s="242">
        <v>4</v>
      </c>
      <c r="I284" s="243"/>
      <c r="J284" s="239"/>
      <c r="K284" s="239"/>
      <c r="L284" s="244"/>
      <c r="M284" s="245"/>
      <c r="N284" s="246"/>
      <c r="O284" s="246"/>
      <c r="P284" s="246"/>
      <c r="Q284" s="246"/>
      <c r="R284" s="246"/>
      <c r="S284" s="246"/>
      <c r="T284" s="247"/>
      <c r="AT284" s="248" t="s">
        <v>158</v>
      </c>
      <c r="AU284" s="248" t="s">
        <v>84</v>
      </c>
      <c r="AV284" s="12" t="s">
        <v>84</v>
      </c>
      <c r="AW284" s="12" t="s">
        <v>35</v>
      </c>
      <c r="AX284" s="12" t="s">
        <v>72</v>
      </c>
      <c r="AY284" s="248" t="s">
        <v>147</v>
      </c>
    </row>
    <row r="285" s="12" customFormat="1">
      <c r="B285" s="238"/>
      <c r="C285" s="239"/>
      <c r="D285" s="225" t="s">
        <v>158</v>
      </c>
      <c r="E285" s="240" t="s">
        <v>21</v>
      </c>
      <c r="F285" s="241" t="s">
        <v>372</v>
      </c>
      <c r="G285" s="239"/>
      <c r="H285" s="242">
        <v>4</v>
      </c>
      <c r="I285" s="243"/>
      <c r="J285" s="239"/>
      <c r="K285" s="239"/>
      <c r="L285" s="244"/>
      <c r="M285" s="245"/>
      <c r="N285" s="246"/>
      <c r="O285" s="246"/>
      <c r="P285" s="246"/>
      <c r="Q285" s="246"/>
      <c r="R285" s="246"/>
      <c r="S285" s="246"/>
      <c r="T285" s="247"/>
      <c r="AT285" s="248" t="s">
        <v>158</v>
      </c>
      <c r="AU285" s="248" t="s">
        <v>84</v>
      </c>
      <c r="AV285" s="12" t="s">
        <v>84</v>
      </c>
      <c r="AW285" s="12" t="s">
        <v>35</v>
      </c>
      <c r="AX285" s="12" t="s">
        <v>72</v>
      </c>
      <c r="AY285" s="248" t="s">
        <v>147</v>
      </c>
    </row>
    <row r="286" s="12" customFormat="1">
      <c r="B286" s="238"/>
      <c r="C286" s="239"/>
      <c r="D286" s="225" t="s">
        <v>158</v>
      </c>
      <c r="E286" s="240" t="s">
        <v>21</v>
      </c>
      <c r="F286" s="241" t="s">
        <v>373</v>
      </c>
      <c r="G286" s="239"/>
      <c r="H286" s="242">
        <v>1</v>
      </c>
      <c r="I286" s="243"/>
      <c r="J286" s="239"/>
      <c r="K286" s="239"/>
      <c r="L286" s="244"/>
      <c r="M286" s="245"/>
      <c r="N286" s="246"/>
      <c r="O286" s="246"/>
      <c r="P286" s="246"/>
      <c r="Q286" s="246"/>
      <c r="R286" s="246"/>
      <c r="S286" s="246"/>
      <c r="T286" s="247"/>
      <c r="AT286" s="248" t="s">
        <v>158</v>
      </c>
      <c r="AU286" s="248" t="s">
        <v>84</v>
      </c>
      <c r="AV286" s="12" t="s">
        <v>84</v>
      </c>
      <c r="AW286" s="12" t="s">
        <v>35</v>
      </c>
      <c r="AX286" s="12" t="s">
        <v>72</v>
      </c>
      <c r="AY286" s="248" t="s">
        <v>147</v>
      </c>
    </row>
    <row r="287" s="13" customFormat="1">
      <c r="B287" s="249"/>
      <c r="C287" s="250"/>
      <c r="D287" s="225" t="s">
        <v>158</v>
      </c>
      <c r="E287" s="251" t="s">
        <v>21</v>
      </c>
      <c r="F287" s="252" t="s">
        <v>161</v>
      </c>
      <c r="G287" s="250"/>
      <c r="H287" s="253">
        <v>9</v>
      </c>
      <c r="I287" s="254"/>
      <c r="J287" s="250"/>
      <c r="K287" s="250"/>
      <c r="L287" s="255"/>
      <c r="M287" s="256"/>
      <c r="N287" s="257"/>
      <c r="O287" s="257"/>
      <c r="P287" s="257"/>
      <c r="Q287" s="257"/>
      <c r="R287" s="257"/>
      <c r="S287" s="257"/>
      <c r="T287" s="258"/>
      <c r="AT287" s="259" t="s">
        <v>158</v>
      </c>
      <c r="AU287" s="259" t="s">
        <v>84</v>
      </c>
      <c r="AV287" s="13" t="s">
        <v>154</v>
      </c>
      <c r="AW287" s="13" t="s">
        <v>35</v>
      </c>
      <c r="AX287" s="13" t="s">
        <v>77</v>
      </c>
      <c r="AY287" s="259" t="s">
        <v>147</v>
      </c>
    </row>
    <row r="288" s="1" customFormat="1" ht="16.5" customHeight="1">
      <c r="B288" s="45"/>
      <c r="C288" s="260" t="s">
        <v>374</v>
      </c>
      <c r="D288" s="260" t="s">
        <v>237</v>
      </c>
      <c r="E288" s="261" t="s">
        <v>375</v>
      </c>
      <c r="F288" s="262" t="s">
        <v>376</v>
      </c>
      <c r="G288" s="263" t="s">
        <v>367</v>
      </c>
      <c r="H288" s="264">
        <v>4</v>
      </c>
      <c r="I288" s="265"/>
      <c r="J288" s="266">
        <f>ROUND(I288*H288,2)</f>
        <v>0</v>
      </c>
      <c r="K288" s="262" t="s">
        <v>153</v>
      </c>
      <c r="L288" s="267"/>
      <c r="M288" s="268" t="s">
        <v>21</v>
      </c>
      <c r="N288" s="269" t="s">
        <v>43</v>
      </c>
      <c r="O288" s="46"/>
      <c r="P288" s="222">
        <f>O288*H288</f>
        <v>0</v>
      </c>
      <c r="Q288" s="222">
        <v>0.16300000000000001</v>
      </c>
      <c r="R288" s="222">
        <f>Q288*H288</f>
        <v>0.65200000000000002</v>
      </c>
      <c r="S288" s="222">
        <v>0</v>
      </c>
      <c r="T288" s="223">
        <f>S288*H288</f>
        <v>0</v>
      </c>
      <c r="AR288" s="23" t="s">
        <v>193</v>
      </c>
      <c r="AT288" s="23" t="s">
        <v>237</v>
      </c>
      <c r="AU288" s="23" t="s">
        <v>84</v>
      </c>
      <c r="AY288" s="23" t="s">
        <v>147</v>
      </c>
      <c r="BE288" s="224">
        <f>IF(N288="základní",J288,0)</f>
        <v>0</v>
      </c>
      <c r="BF288" s="224">
        <f>IF(N288="snížená",J288,0)</f>
        <v>0</v>
      </c>
      <c r="BG288" s="224">
        <f>IF(N288="zákl. přenesená",J288,0)</f>
        <v>0</v>
      </c>
      <c r="BH288" s="224">
        <f>IF(N288="sníž. přenesená",J288,0)</f>
        <v>0</v>
      </c>
      <c r="BI288" s="224">
        <f>IF(N288="nulová",J288,0)</f>
        <v>0</v>
      </c>
      <c r="BJ288" s="23" t="s">
        <v>77</v>
      </c>
      <c r="BK288" s="224">
        <f>ROUND(I288*H288,2)</f>
        <v>0</v>
      </c>
      <c r="BL288" s="23" t="s">
        <v>154</v>
      </c>
      <c r="BM288" s="23" t="s">
        <v>377</v>
      </c>
    </row>
    <row r="289" s="12" customFormat="1">
      <c r="B289" s="238"/>
      <c r="C289" s="239"/>
      <c r="D289" s="225" t="s">
        <v>158</v>
      </c>
      <c r="E289" s="240" t="s">
        <v>21</v>
      </c>
      <c r="F289" s="241" t="s">
        <v>371</v>
      </c>
      <c r="G289" s="239"/>
      <c r="H289" s="242">
        <v>4</v>
      </c>
      <c r="I289" s="243"/>
      <c r="J289" s="239"/>
      <c r="K289" s="239"/>
      <c r="L289" s="244"/>
      <c r="M289" s="245"/>
      <c r="N289" s="246"/>
      <c r="O289" s="246"/>
      <c r="P289" s="246"/>
      <c r="Q289" s="246"/>
      <c r="R289" s="246"/>
      <c r="S289" s="246"/>
      <c r="T289" s="247"/>
      <c r="AT289" s="248" t="s">
        <v>158</v>
      </c>
      <c r="AU289" s="248" t="s">
        <v>84</v>
      </c>
      <c r="AV289" s="12" t="s">
        <v>84</v>
      </c>
      <c r="AW289" s="12" t="s">
        <v>35</v>
      </c>
      <c r="AX289" s="12" t="s">
        <v>77</v>
      </c>
      <c r="AY289" s="248" t="s">
        <v>147</v>
      </c>
    </row>
    <row r="290" s="1" customFormat="1" ht="16.5" customHeight="1">
      <c r="B290" s="45"/>
      <c r="C290" s="260" t="s">
        <v>378</v>
      </c>
      <c r="D290" s="260" t="s">
        <v>237</v>
      </c>
      <c r="E290" s="261" t="s">
        <v>379</v>
      </c>
      <c r="F290" s="262" t="s">
        <v>380</v>
      </c>
      <c r="G290" s="263" t="s">
        <v>367</v>
      </c>
      <c r="H290" s="264">
        <v>4</v>
      </c>
      <c r="I290" s="265"/>
      <c r="J290" s="266">
        <f>ROUND(I290*H290,2)</f>
        <v>0</v>
      </c>
      <c r="K290" s="262" t="s">
        <v>153</v>
      </c>
      <c r="L290" s="267"/>
      <c r="M290" s="268" t="s">
        <v>21</v>
      </c>
      <c r="N290" s="269" t="s">
        <v>43</v>
      </c>
      <c r="O290" s="46"/>
      <c r="P290" s="222">
        <f>O290*H290</f>
        <v>0</v>
      </c>
      <c r="Q290" s="222">
        <v>0.072999999999999995</v>
      </c>
      <c r="R290" s="222">
        <f>Q290*H290</f>
        <v>0.29199999999999998</v>
      </c>
      <c r="S290" s="222">
        <v>0</v>
      </c>
      <c r="T290" s="223">
        <f>S290*H290</f>
        <v>0</v>
      </c>
      <c r="AR290" s="23" t="s">
        <v>193</v>
      </c>
      <c r="AT290" s="23" t="s">
        <v>237</v>
      </c>
      <c r="AU290" s="23" t="s">
        <v>84</v>
      </c>
      <c r="AY290" s="23" t="s">
        <v>147</v>
      </c>
      <c r="BE290" s="224">
        <f>IF(N290="základní",J290,0)</f>
        <v>0</v>
      </c>
      <c r="BF290" s="224">
        <f>IF(N290="snížená",J290,0)</f>
        <v>0</v>
      </c>
      <c r="BG290" s="224">
        <f>IF(N290="zákl. přenesená",J290,0)</f>
        <v>0</v>
      </c>
      <c r="BH290" s="224">
        <f>IF(N290="sníž. přenesená",J290,0)</f>
        <v>0</v>
      </c>
      <c r="BI290" s="224">
        <f>IF(N290="nulová",J290,0)</f>
        <v>0</v>
      </c>
      <c r="BJ290" s="23" t="s">
        <v>77</v>
      </c>
      <c r="BK290" s="224">
        <f>ROUND(I290*H290,2)</f>
        <v>0</v>
      </c>
      <c r="BL290" s="23" t="s">
        <v>154</v>
      </c>
      <c r="BM290" s="23" t="s">
        <v>381</v>
      </c>
    </row>
    <row r="291" s="12" customFormat="1">
      <c r="B291" s="238"/>
      <c r="C291" s="239"/>
      <c r="D291" s="225" t="s">
        <v>158</v>
      </c>
      <c r="E291" s="240" t="s">
        <v>21</v>
      </c>
      <c r="F291" s="241" t="s">
        <v>372</v>
      </c>
      <c r="G291" s="239"/>
      <c r="H291" s="242">
        <v>4</v>
      </c>
      <c r="I291" s="243"/>
      <c r="J291" s="239"/>
      <c r="K291" s="239"/>
      <c r="L291" s="244"/>
      <c r="M291" s="245"/>
      <c r="N291" s="246"/>
      <c r="O291" s="246"/>
      <c r="P291" s="246"/>
      <c r="Q291" s="246"/>
      <c r="R291" s="246"/>
      <c r="S291" s="246"/>
      <c r="T291" s="247"/>
      <c r="AT291" s="248" t="s">
        <v>158</v>
      </c>
      <c r="AU291" s="248" t="s">
        <v>84</v>
      </c>
      <c r="AV291" s="12" t="s">
        <v>84</v>
      </c>
      <c r="AW291" s="12" t="s">
        <v>35</v>
      </c>
      <c r="AX291" s="12" t="s">
        <v>77</v>
      </c>
      <c r="AY291" s="248" t="s">
        <v>147</v>
      </c>
    </row>
    <row r="292" s="1" customFormat="1" ht="16.5" customHeight="1">
      <c r="B292" s="45"/>
      <c r="C292" s="260" t="s">
        <v>382</v>
      </c>
      <c r="D292" s="260" t="s">
        <v>237</v>
      </c>
      <c r="E292" s="261" t="s">
        <v>383</v>
      </c>
      <c r="F292" s="262" t="s">
        <v>384</v>
      </c>
      <c r="G292" s="263" t="s">
        <v>367</v>
      </c>
      <c r="H292" s="264">
        <v>1</v>
      </c>
      <c r="I292" s="265"/>
      <c r="J292" s="266">
        <f>ROUND(I292*H292,2)</f>
        <v>0</v>
      </c>
      <c r="K292" s="262" t="s">
        <v>153</v>
      </c>
      <c r="L292" s="267"/>
      <c r="M292" s="268" t="s">
        <v>21</v>
      </c>
      <c r="N292" s="269" t="s">
        <v>43</v>
      </c>
      <c r="O292" s="46"/>
      <c r="P292" s="222">
        <f>O292*H292</f>
        <v>0</v>
      </c>
      <c r="Q292" s="222">
        <v>0.058999999999999997</v>
      </c>
      <c r="R292" s="222">
        <f>Q292*H292</f>
        <v>0.058999999999999997</v>
      </c>
      <c r="S292" s="222">
        <v>0</v>
      </c>
      <c r="T292" s="223">
        <f>S292*H292</f>
        <v>0</v>
      </c>
      <c r="AR292" s="23" t="s">
        <v>193</v>
      </c>
      <c r="AT292" s="23" t="s">
        <v>237</v>
      </c>
      <c r="AU292" s="23" t="s">
        <v>84</v>
      </c>
      <c r="AY292" s="23" t="s">
        <v>147</v>
      </c>
      <c r="BE292" s="224">
        <f>IF(N292="základní",J292,0)</f>
        <v>0</v>
      </c>
      <c r="BF292" s="224">
        <f>IF(N292="snížená",J292,0)</f>
        <v>0</v>
      </c>
      <c r="BG292" s="224">
        <f>IF(N292="zákl. přenesená",J292,0)</f>
        <v>0</v>
      </c>
      <c r="BH292" s="224">
        <f>IF(N292="sníž. přenesená",J292,0)</f>
        <v>0</v>
      </c>
      <c r="BI292" s="224">
        <f>IF(N292="nulová",J292,0)</f>
        <v>0</v>
      </c>
      <c r="BJ292" s="23" t="s">
        <v>77</v>
      </c>
      <c r="BK292" s="224">
        <f>ROUND(I292*H292,2)</f>
        <v>0</v>
      </c>
      <c r="BL292" s="23" t="s">
        <v>154</v>
      </c>
      <c r="BM292" s="23" t="s">
        <v>385</v>
      </c>
    </row>
    <row r="293" s="12" customFormat="1">
      <c r="B293" s="238"/>
      <c r="C293" s="239"/>
      <c r="D293" s="225" t="s">
        <v>158</v>
      </c>
      <c r="E293" s="240" t="s">
        <v>21</v>
      </c>
      <c r="F293" s="241" t="s">
        <v>373</v>
      </c>
      <c r="G293" s="239"/>
      <c r="H293" s="242">
        <v>1</v>
      </c>
      <c r="I293" s="243"/>
      <c r="J293" s="239"/>
      <c r="K293" s="239"/>
      <c r="L293" s="244"/>
      <c r="M293" s="245"/>
      <c r="N293" s="246"/>
      <c r="O293" s="246"/>
      <c r="P293" s="246"/>
      <c r="Q293" s="246"/>
      <c r="R293" s="246"/>
      <c r="S293" s="246"/>
      <c r="T293" s="247"/>
      <c r="AT293" s="248" t="s">
        <v>158</v>
      </c>
      <c r="AU293" s="248" t="s">
        <v>84</v>
      </c>
      <c r="AV293" s="12" t="s">
        <v>84</v>
      </c>
      <c r="AW293" s="12" t="s">
        <v>35</v>
      </c>
      <c r="AX293" s="12" t="s">
        <v>77</v>
      </c>
      <c r="AY293" s="248" t="s">
        <v>147</v>
      </c>
    </row>
    <row r="294" s="1" customFormat="1" ht="16.5" customHeight="1">
      <c r="B294" s="45"/>
      <c r="C294" s="213" t="s">
        <v>386</v>
      </c>
      <c r="D294" s="213" t="s">
        <v>149</v>
      </c>
      <c r="E294" s="214" t="s">
        <v>387</v>
      </c>
      <c r="F294" s="215" t="s">
        <v>388</v>
      </c>
      <c r="G294" s="216" t="s">
        <v>367</v>
      </c>
      <c r="H294" s="217">
        <v>6</v>
      </c>
      <c r="I294" s="218"/>
      <c r="J294" s="219">
        <f>ROUND(I294*H294,2)</f>
        <v>0</v>
      </c>
      <c r="K294" s="215" t="s">
        <v>153</v>
      </c>
      <c r="L294" s="71"/>
      <c r="M294" s="220" t="s">
        <v>21</v>
      </c>
      <c r="N294" s="221" t="s">
        <v>43</v>
      </c>
      <c r="O294" s="46"/>
      <c r="P294" s="222">
        <f>O294*H294</f>
        <v>0</v>
      </c>
      <c r="Q294" s="222">
        <v>0.0091800000000000007</v>
      </c>
      <c r="R294" s="222">
        <f>Q294*H294</f>
        <v>0.055080000000000004</v>
      </c>
      <c r="S294" s="222">
        <v>0</v>
      </c>
      <c r="T294" s="223">
        <f>S294*H294</f>
        <v>0</v>
      </c>
      <c r="AR294" s="23" t="s">
        <v>154</v>
      </c>
      <c r="AT294" s="23" t="s">
        <v>149</v>
      </c>
      <c r="AU294" s="23" t="s">
        <v>84</v>
      </c>
      <c r="AY294" s="23" t="s">
        <v>147</v>
      </c>
      <c r="BE294" s="224">
        <f>IF(N294="základní",J294,0)</f>
        <v>0</v>
      </c>
      <c r="BF294" s="224">
        <f>IF(N294="snížená",J294,0)</f>
        <v>0</v>
      </c>
      <c r="BG294" s="224">
        <f>IF(N294="zákl. přenesená",J294,0)</f>
        <v>0</v>
      </c>
      <c r="BH294" s="224">
        <f>IF(N294="sníž. přenesená",J294,0)</f>
        <v>0</v>
      </c>
      <c r="BI294" s="224">
        <f>IF(N294="nulová",J294,0)</f>
        <v>0</v>
      </c>
      <c r="BJ294" s="23" t="s">
        <v>77</v>
      </c>
      <c r="BK294" s="224">
        <f>ROUND(I294*H294,2)</f>
        <v>0</v>
      </c>
      <c r="BL294" s="23" t="s">
        <v>154</v>
      </c>
      <c r="BM294" s="23" t="s">
        <v>389</v>
      </c>
    </row>
    <row r="295" s="1" customFormat="1">
      <c r="B295" s="45"/>
      <c r="C295" s="73"/>
      <c r="D295" s="225" t="s">
        <v>156</v>
      </c>
      <c r="E295" s="73"/>
      <c r="F295" s="226" t="s">
        <v>369</v>
      </c>
      <c r="G295" s="73"/>
      <c r="H295" s="73"/>
      <c r="I295" s="184"/>
      <c r="J295" s="73"/>
      <c r="K295" s="73"/>
      <c r="L295" s="71"/>
      <c r="M295" s="227"/>
      <c r="N295" s="46"/>
      <c r="O295" s="46"/>
      <c r="P295" s="46"/>
      <c r="Q295" s="46"/>
      <c r="R295" s="46"/>
      <c r="S295" s="46"/>
      <c r="T295" s="94"/>
      <c r="AT295" s="23" t="s">
        <v>156</v>
      </c>
      <c r="AU295" s="23" t="s">
        <v>84</v>
      </c>
    </row>
    <row r="296" s="11" customFormat="1">
      <c r="B296" s="228"/>
      <c r="C296" s="229"/>
      <c r="D296" s="225" t="s">
        <v>158</v>
      </c>
      <c r="E296" s="230" t="s">
        <v>21</v>
      </c>
      <c r="F296" s="231" t="s">
        <v>370</v>
      </c>
      <c r="G296" s="229"/>
      <c r="H296" s="230" t="s">
        <v>21</v>
      </c>
      <c r="I296" s="232"/>
      <c r="J296" s="229"/>
      <c r="K296" s="229"/>
      <c r="L296" s="233"/>
      <c r="M296" s="234"/>
      <c r="N296" s="235"/>
      <c r="O296" s="235"/>
      <c r="P296" s="235"/>
      <c r="Q296" s="235"/>
      <c r="R296" s="235"/>
      <c r="S296" s="235"/>
      <c r="T296" s="236"/>
      <c r="AT296" s="237" t="s">
        <v>158</v>
      </c>
      <c r="AU296" s="237" t="s">
        <v>84</v>
      </c>
      <c r="AV296" s="11" t="s">
        <v>77</v>
      </c>
      <c r="AW296" s="11" t="s">
        <v>35</v>
      </c>
      <c r="AX296" s="11" t="s">
        <v>72</v>
      </c>
      <c r="AY296" s="237" t="s">
        <v>147</v>
      </c>
    </row>
    <row r="297" s="12" customFormat="1">
      <c r="B297" s="238"/>
      <c r="C297" s="239"/>
      <c r="D297" s="225" t="s">
        <v>158</v>
      </c>
      <c r="E297" s="240" t="s">
        <v>21</v>
      </c>
      <c r="F297" s="241" t="s">
        <v>390</v>
      </c>
      <c r="G297" s="239"/>
      <c r="H297" s="242">
        <v>5</v>
      </c>
      <c r="I297" s="243"/>
      <c r="J297" s="239"/>
      <c r="K297" s="239"/>
      <c r="L297" s="244"/>
      <c r="M297" s="245"/>
      <c r="N297" s="246"/>
      <c r="O297" s="246"/>
      <c r="P297" s="246"/>
      <c r="Q297" s="246"/>
      <c r="R297" s="246"/>
      <c r="S297" s="246"/>
      <c r="T297" s="247"/>
      <c r="AT297" s="248" t="s">
        <v>158</v>
      </c>
      <c r="AU297" s="248" t="s">
        <v>84</v>
      </c>
      <c r="AV297" s="12" t="s">
        <v>84</v>
      </c>
      <c r="AW297" s="12" t="s">
        <v>35</v>
      </c>
      <c r="AX297" s="12" t="s">
        <v>72</v>
      </c>
      <c r="AY297" s="248" t="s">
        <v>147</v>
      </c>
    </row>
    <row r="298" s="12" customFormat="1">
      <c r="B298" s="238"/>
      <c r="C298" s="239"/>
      <c r="D298" s="225" t="s">
        <v>158</v>
      </c>
      <c r="E298" s="240" t="s">
        <v>21</v>
      </c>
      <c r="F298" s="241" t="s">
        <v>391</v>
      </c>
      <c r="G298" s="239"/>
      <c r="H298" s="242">
        <v>1</v>
      </c>
      <c r="I298" s="243"/>
      <c r="J298" s="239"/>
      <c r="K298" s="239"/>
      <c r="L298" s="244"/>
      <c r="M298" s="245"/>
      <c r="N298" s="246"/>
      <c r="O298" s="246"/>
      <c r="P298" s="246"/>
      <c r="Q298" s="246"/>
      <c r="R298" s="246"/>
      <c r="S298" s="246"/>
      <c r="T298" s="247"/>
      <c r="AT298" s="248" t="s">
        <v>158</v>
      </c>
      <c r="AU298" s="248" t="s">
        <v>84</v>
      </c>
      <c r="AV298" s="12" t="s">
        <v>84</v>
      </c>
      <c r="AW298" s="12" t="s">
        <v>35</v>
      </c>
      <c r="AX298" s="12" t="s">
        <v>72</v>
      </c>
      <c r="AY298" s="248" t="s">
        <v>147</v>
      </c>
    </row>
    <row r="299" s="13" customFormat="1">
      <c r="B299" s="249"/>
      <c r="C299" s="250"/>
      <c r="D299" s="225" t="s">
        <v>158</v>
      </c>
      <c r="E299" s="251" t="s">
        <v>21</v>
      </c>
      <c r="F299" s="252" t="s">
        <v>161</v>
      </c>
      <c r="G299" s="250"/>
      <c r="H299" s="253">
        <v>6</v>
      </c>
      <c r="I299" s="254"/>
      <c r="J299" s="250"/>
      <c r="K299" s="250"/>
      <c r="L299" s="255"/>
      <c r="M299" s="256"/>
      <c r="N299" s="257"/>
      <c r="O299" s="257"/>
      <c r="P299" s="257"/>
      <c r="Q299" s="257"/>
      <c r="R299" s="257"/>
      <c r="S299" s="257"/>
      <c r="T299" s="258"/>
      <c r="AT299" s="259" t="s">
        <v>158</v>
      </c>
      <c r="AU299" s="259" t="s">
        <v>84</v>
      </c>
      <c r="AV299" s="13" t="s">
        <v>154</v>
      </c>
      <c r="AW299" s="13" t="s">
        <v>35</v>
      </c>
      <c r="AX299" s="13" t="s">
        <v>77</v>
      </c>
      <c r="AY299" s="259" t="s">
        <v>147</v>
      </c>
    </row>
    <row r="300" s="1" customFormat="1" ht="16.5" customHeight="1">
      <c r="B300" s="45"/>
      <c r="C300" s="260" t="s">
        <v>392</v>
      </c>
      <c r="D300" s="260" t="s">
        <v>237</v>
      </c>
      <c r="E300" s="261" t="s">
        <v>393</v>
      </c>
      <c r="F300" s="262" t="s">
        <v>394</v>
      </c>
      <c r="G300" s="263" t="s">
        <v>367</v>
      </c>
      <c r="H300" s="264">
        <v>5</v>
      </c>
      <c r="I300" s="265"/>
      <c r="J300" s="266">
        <f>ROUND(I300*H300,2)</f>
        <v>0</v>
      </c>
      <c r="K300" s="262" t="s">
        <v>153</v>
      </c>
      <c r="L300" s="267"/>
      <c r="M300" s="268" t="s">
        <v>21</v>
      </c>
      <c r="N300" s="269" t="s">
        <v>43</v>
      </c>
      <c r="O300" s="46"/>
      <c r="P300" s="222">
        <f>O300*H300</f>
        <v>0</v>
      </c>
      <c r="Q300" s="222">
        <v>0.086999999999999994</v>
      </c>
      <c r="R300" s="222">
        <f>Q300*H300</f>
        <v>0.43499999999999994</v>
      </c>
      <c r="S300" s="222">
        <v>0</v>
      </c>
      <c r="T300" s="223">
        <f>S300*H300</f>
        <v>0</v>
      </c>
      <c r="AR300" s="23" t="s">
        <v>193</v>
      </c>
      <c r="AT300" s="23" t="s">
        <v>237</v>
      </c>
      <c r="AU300" s="23" t="s">
        <v>84</v>
      </c>
      <c r="AY300" s="23" t="s">
        <v>147</v>
      </c>
      <c r="BE300" s="224">
        <f>IF(N300="základní",J300,0)</f>
        <v>0</v>
      </c>
      <c r="BF300" s="224">
        <f>IF(N300="snížená",J300,0)</f>
        <v>0</v>
      </c>
      <c r="BG300" s="224">
        <f>IF(N300="zákl. přenesená",J300,0)</f>
        <v>0</v>
      </c>
      <c r="BH300" s="224">
        <f>IF(N300="sníž. přenesená",J300,0)</f>
        <v>0</v>
      </c>
      <c r="BI300" s="224">
        <f>IF(N300="nulová",J300,0)</f>
        <v>0</v>
      </c>
      <c r="BJ300" s="23" t="s">
        <v>77</v>
      </c>
      <c r="BK300" s="224">
        <f>ROUND(I300*H300,2)</f>
        <v>0</v>
      </c>
      <c r="BL300" s="23" t="s">
        <v>154</v>
      </c>
      <c r="BM300" s="23" t="s">
        <v>395</v>
      </c>
    </row>
    <row r="301" s="1" customFormat="1" ht="16.5" customHeight="1">
      <c r="B301" s="45"/>
      <c r="C301" s="260" t="s">
        <v>396</v>
      </c>
      <c r="D301" s="260" t="s">
        <v>237</v>
      </c>
      <c r="E301" s="261" t="s">
        <v>397</v>
      </c>
      <c r="F301" s="262" t="s">
        <v>398</v>
      </c>
      <c r="G301" s="263" t="s">
        <v>367</v>
      </c>
      <c r="H301" s="264">
        <v>1</v>
      </c>
      <c r="I301" s="265"/>
      <c r="J301" s="266">
        <f>ROUND(I301*H301,2)</f>
        <v>0</v>
      </c>
      <c r="K301" s="262" t="s">
        <v>153</v>
      </c>
      <c r="L301" s="267"/>
      <c r="M301" s="268" t="s">
        <v>21</v>
      </c>
      <c r="N301" s="269" t="s">
        <v>43</v>
      </c>
      <c r="O301" s="46"/>
      <c r="P301" s="222">
        <f>O301*H301</f>
        <v>0</v>
      </c>
      <c r="Q301" s="222">
        <v>0.19500000000000001</v>
      </c>
      <c r="R301" s="222">
        <f>Q301*H301</f>
        <v>0.19500000000000001</v>
      </c>
      <c r="S301" s="222">
        <v>0</v>
      </c>
      <c r="T301" s="223">
        <f>S301*H301</f>
        <v>0</v>
      </c>
      <c r="AR301" s="23" t="s">
        <v>193</v>
      </c>
      <c r="AT301" s="23" t="s">
        <v>237</v>
      </c>
      <c r="AU301" s="23" t="s">
        <v>84</v>
      </c>
      <c r="AY301" s="23" t="s">
        <v>147</v>
      </c>
      <c r="BE301" s="224">
        <f>IF(N301="základní",J301,0)</f>
        <v>0</v>
      </c>
      <c r="BF301" s="224">
        <f>IF(N301="snížená",J301,0)</f>
        <v>0</v>
      </c>
      <c r="BG301" s="224">
        <f>IF(N301="zákl. přenesená",J301,0)</f>
        <v>0</v>
      </c>
      <c r="BH301" s="224">
        <f>IF(N301="sníž. přenesená",J301,0)</f>
        <v>0</v>
      </c>
      <c r="BI301" s="224">
        <f>IF(N301="nulová",J301,0)</f>
        <v>0</v>
      </c>
      <c r="BJ301" s="23" t="s">
        <v>77</v>
      </c>
      <c r="BK301" s="224">
        <f>ROUND(I301*H301,2)</f>
        <v>0</v>
      </c>
      <c r="BL301" s="23" t="s">
        <v>154</v>
      </c>
      <c r="BM301" s="23" t="s">
        <v>399</v>
      </c>
    </row>
    <row r="302" s="12" customFormat="1">
      <c r="B302" s="238"/>
      <c r="C302" s="239"/>
      <c r="D302" s="225" t="s">
        <v>158</v>
      </c>
      <c r="E302" s="240" t="s">
        <v>21</v>
      </c>
      <c r="F302" s="241" t="s">
        <v>391</v>
      </c>
      <c r="G302" s="239"/>
      <c r="H302" s="242">
        <v>1</v>
      </c>
      <c r="I302" s="243"/>
      <c r="J302" s="239"/>
      <c r="K302" s="239"/>
      <c r="L302" s="244"/>
      <c r="M302" s="245"/>
      <c r="N302" s="246"/>
      <c r="O302" s="246"/>
      <c r="P302" s="246"/>
      <c r="Q302" s="246"/>
      <c r="R302" s="246"/>
      <c r="S302" s="246"/>
      <c r="T302" s="247"/>
      <c r="AT302" s="248" t="s">
        <v>158</v>
      </c>
      <c r="AU302" s="248" t="s">
        <v>84</v>
      </c>
      <c r="AV302" s="12" t="s">
        <v>84</v>
      </c>
      <c r="AW302" s="12" t="s">
        <v>35</v>
      </c>
      <c r="AX302" s="12" t="s">
        <v>77</v>
      </c>
      <c r="AY302" s="248" t="s">
        <v>147</v>
      </c>
    </row>
    <row r="303" s="1" customFormat="1" ht="16.5" customHeight="1">
      <c r="B303" s="45"/>
      <c r="C303" s="213" t="s">
        <v>400</v>
      </c>
      <c r="D303" s="213" t="s">
        <v>149</v>
      </c>
      <c r="E303" s="214" t="s">
        <v>401</v>
      </c>
      <c r="F303" s="215" t="s">
        <v>402</v>
      </c>
      <c r="G303" s="216" t="s">
        <v>367</v>
      </c>
      <c r="H303" s="217">
        <v>1</v>
      </c>
      <c r="I303" s="218"/>
      <c r="J303" s="219">
        <f>ROUND(I303*H303,2)</f>
        <v>0</v>
      </c>
      <c r="K303" s="215" t="s">
        <v>153</v>
      </c>
      <c r="L303" s="71"/>
      <c r="M303" s="220" t="s">
        <v>21</v>
      </c>
      <c r="N303" s="221" t="s">
        <v>43</v>
      </c>
      <c r="O303" s="46"/>
      <c r="P303" s="222">
        <f>O303*H303</f>
        <v>0</v>
      </c>
      <c r="Q303" s="222">
        <v>0.011469999999999999</v>
      </c>
      <c r="R303" s="222">
        <f>Q303*H303</f>
        <v>0.011469999999999999</v>
      </c>
      <c r="S303" s="222">
        <v>0</v>
      </c>
      <c r="T303" s="223">
        <f>S303*H303</f>
        <v>0</v>
      </c>
      <c r="AR303" s="23" t="s">
        <v>154</v>
      </c>
      <c r="AT303" s="23" t="s">
        <v>149</v>
      </c>
      <c r="AU303" s="23" t="s">
        <v>84</v>
      </c>
      <c r="AY303" s="23" t="s">
        <v>147</v>
      </c>
      <c r="BE303" s="224">
        <f>IF(N303="základní",J303,0)</f>
        <v>0</v>
      </c>
      <c r="BF303" s="224">
        <f>IF(N303="snížená",J303,0)</f>
        <v>0</v>
      </c>
      <c r="BG303" s="224">
        <f>IF(N303="zákl. přenesená",J303,0)</f>
        <v>0</v>
      </c>
      <c r="BH303" s="224">
        <f>IF(N303="sníž. přenesená",J303,0)</f>
        <v>0</v>
      </c>
      <c r="BI303" s="224">
        <f>IF(N303="nulová",J303,0)</f>
        <v>0</v>
      </c>
      <c r="BJ303" s="23" t="s">
        <v>77</v>
      </c>
      <c r="BK303" s="224">
        <f>ROUND(I303*H303,2)</f>
        <v>0</v>
      </c>
      <c r="BL303" s="23" t="s">
        <v>154</v>
      </c>
      <c r="BM303" s="23" t="s">
        <v>403</v>
      </c>
    </row>
    <row r="304" s="1" customFormat="1">
      <c r="B304" s="45"/>
      <c r="C304" s="73"/>
      <c r="D304" s="225" t="s">
        <v>156</v>
      </c>
      <c r="E304" s="73"/>
      <c r="F304" s="226" t="s">
        <v>369</v>
      </c>
      <c r="G304" s="73"/>
      <c r="H304" s="73"/>
      <c r="I304" s="184"/>
      <c r="J304" s="73"/>
      <c r="K304" s="73"/>
      <c r="L304" s="71"/>
      <c r="M304" s="227"/>
      <c r="N304" s="46"/>
      <c r="O304" s="46"/>
      <c r="P304" s="46"/>
      <c r="Q304" s="46"/>
      <c r="R304" s="46"/>
      <c r="S304" s="46"/>
      <c r="T304" s="94"/>
      <c r="AT304" s="23" t="s">
        <v>156</v>
      </c>
      <c r="AU304" s="23" t="s">
        <v>84</v>
      </c>
    </row>
    <row r="305" s="11" customFormat="1">
      <c r="B305" s="228"/>
      <c r="C305" s="229"/>
      <c r="D305" s="225" t="s">
        <v>158</v>
      </c>
      <c r="E305" s="230" t="s">
        <v>21</v>
      </c>
      <c r="F305" s="231" t="s">
        <v>404</v>
      </c>
      <c r="G305" s="229"/>
      <c r="H305" s="230" t="s">
        <v>21</v>
      </c>
      <c r="I305" s="232"/>
      <c r="J305" s="229"/>
      <c r="K305" s="229"/>
      <c r="L305" s="233"/>
      <c r="M305" s="234"/>
      <c r="N305" s="235"/>
      <c r="O305" s="235"/>
      <c r="P305" s="235"/>
      <c r="Q305" s="235"/>
      <c r="R305" s="235"/>
      <c r="S305" s="235"/>
      <c r="T305" s="236"/>
      <c r="AT305" s="237" t="s">
        <v>158</v>
      </c>
      <c r="AU305" s="237" t="s">
        <v>84</v>
      </c>
      <c r="AV305" s="11" t="s">
        <v>77</v>
      </c>
      <c r="AW305" s="11" t="s">
        <v>35</v>
      </c>
      <c r="AX305" s="11" t="s">
        <v>72</v>
      </c>
      <c r="AY305" s="237" t="s">
        <v>147</v>
      </c>
    </row>
    <row r="306" s="12" customFormat="1">
      <c r="B306" s="238"/>
      <c r="C306" s="239"/>
      <c r="D306" s="225" t="s">
        <v>158</v>
      </c>
      <c r="E306" s="240" t="s">
        <v>21</v>
      </c>
      <c r="F306" s="241" t="s">
        <v>405</v>
      </c>
      <c r="G306" s="239"/>
      <c r="H306" s="242">
        <v>1</v>
      </c>
      <c r="I306" s="243"/>
      <c r="J306" s="239"/>
      <c r="K306" s="239"/>
      <c r="L306" s="244"/>
      <c r="M306" s="245"/>
      <c r="N306" s="246"/>
      <c r="O306" s="246"/>
      <c r="P306" s="246"/>
      <c r="Q306" s="246"/>
      <c r="R306" s="246"/>
      <c r="S306" s="246"/>
      <c r="T306" s="247"/>
      <c r="AT306" s="248" t="s">
        <v>158</v>
      </c>
      <c r="AU306" s="248" t="s">
        <v>84</v>
      </c>
      <c r="AV306" s="12" t="s">
        <v>84</v>
      </c>
      <c r="AW306" s="12" t="s">
        <v>35</v>
      </c>
      <c r="AX306" s="12" t="s">
        <v>72</v>
      </c>
      <c r="AY306" s="248" t="s">
        <v>147</v>
      </c>
    </row>
    <row r="307" s="13" customFormat="1">
      <c r="B307" s="249"/>
      <c r="C307" s="250"/>
      <c r="D307" s="225" t="s">
        <v>158</v>
      </c>
      <c r="E307" s="251" t="s">
        <v>21</v>
      </c>
      <c r="F307" s="252" t="s">
        <v>161</v>
      </c>
      <c r="G307" s="250"/>
      <c r="H307" s="253">
        <v>1</v>
      </c>
      <c r="I307" s="254"/>
      <c r="J307" s="250"/>
      <c r="K307" s="250"/>
      <c r="L307" s="255"/>
      <c r="M307" s="256"/>
      <c r="N307" s="257"/>
      <c r="O307" s="257"/>
      <c r="P307" s="257"/>
      <c r="Q307" s="257"/>
      <c r="R307" s="257"/>
      <c r="S307" s="257"/>
      <c r="T307" s="258"/>
      <c r="AT307" s="259" t="s">
        <v>158</v>
      </c>
      <c r="AU307" s="259" t="s">
        <v>84</v>
      </c>
      <c r="AV307" s="13" t="s">
        <v>154</v>
      </c>
      <c r="AW307" s="13" t="s">
        <v>35</v>
      </c>
      <c r="AX307" s="13" t="s">
        <v>77</v>
      </c>
      <c r="AY307" s="259" t="s">
        <v>147</v>
      </c>
    </row>
    <row r="308" s="1" customFormat="1" ht="16.5" customHeight="1">
      <c r="B308" s="45"/>
      <c r="C308" s="260" t="s">
        <v>406</v>
      </c>
      <c r="D308" s="260" t="s">
        <v>237</v>
      </c>
      <c r="E308" s="261" t="s">
        <v>407</v>
      </c>
      <c r="F308" s="262" t="s">
        <v>408</v>
      </c>
      <c r="G308" s="263" t="s">
        <v>367</v>
      </c>
      <c r="H308" s="264">
        <v>1</v>
      </c>
      <c r="I308" s="265"/>
      <c r="J308" s="266">
        <f>ROUND(I308*H308,2)</f>
        <v>0</v>
      </c>
      <c r="K308" s="262" t="s">
        <v>153</v>
      </c>
      <c r="L308" s="267"/>
      <c r="M308" s="268" t="s">
        <v>21</v>
      </c>
      <c r="N308" s="269" t="s">
        <v>43</v>
      </c>
      <c r="O308" s="46"/>
      <c r="P308" s="222">
        <f>O308*H308</f>
        <v>0</v>
      </c>
      <c r="Q308" s="222">
        <v>0.26200000000000001</v>
      </c>
      <c r="R308" s="222">
        <f>Q308*H308</f>
        <v>0.26200000000000001</v>
      </c>
      <c r="S308" s="222">
        <v>0</v>
      </c>
      <c r="T308" s="223">
        <f>S308*H308</f>
        <v>0</v>
      </c>
      <c r="AR308" s="23" t="s">
        <v>193</v>
      </c>
      <c r="AT308" s="23" t="s">
        <v>237</v>
      </c>
      <c r="AU308" s="23" t="s">
        <v>84</v>
      </c>
      <c r="AY308" s="23" t="s">
        <v>147</v>
      </c>
      <c r="BE308" s="224">
        <f>IF(N308="základní",J308,0)</f>
        <v>0</v>
      </c>
      <c r="BF308" s="224">
        <f>IF(N308="snížená",J308,0)</f>
        <v>0</v>
      </c>
      <c r="BG308" s="224">
        <f>IF(N308="zákl. přenesená",J308,0)</f>
        <v>0</v>
      </c>
      <c r="BH308" s="224">
        <f>IF(N308="sníž. přenesená",J308,0)</f>
        <v>0</v>
      </c>
      <c r="BI308" s="224">
        <f>IF(N308="nulová",J308,0)</f>
        <v>0</v>
      </c>
      <c r="BJ308" s="23" t="s">
        <v>77</v>
      </c>
      <c r="BK308" s="224">
        <f>ROUND(I308*H308,2)</f>
        <v>0</v>
      </c>
      <c r="BL308" s="23" t="s">
        <v>154</v>
      </c>
      <c r="BM308" s="23" t="s">
        <v>409</v>
      </c>
    </row>
    <row r="309" s="1" customFormat="1" ht="25.5" customHeight="1">
      <c r="B309" s="45"/>
      <c r="C309" s="213" t="s">
        <v>410</v>
      </c>
      <c r="D309" s="213" t="s">
        <v>149</v>
      </c>
      <c r="E309" s="214" t="s">
        <v>411</v>
      </c>
      <c r="F309" s="215" t="s">
        <v>412</v>
      </c>
      <c r="G309" s="216" t="s">
        <v>221</v>
      </c>
      <c r="H309" s="217">
        <v>1.256</v>
      </c>
      <c r="I309" s="218"/>
      <c r="J309" s="219">
        <f>ROUND(I309*H309,2)</f>
        <v>0</v>
      </c>
      <c r="K309" s="215" t="s">
        <v>153</v>
      </c>
      <c r="L309" s="71"/>
      <c r="M309" s="220" t="s">
        <v>21</v>
      </c>
      <c r="N309" s="221" t="s">
        <v>43</v>
      </c>
      <c r="O309" s="46"/>
      <c r="P309" s="222">
        <f>O309*H309</f>
        <v>0</v>
      </c>
      <c r="Q309" s="222">
        <v>1.0900000000000001</v>
      </c>
      <c r="R309" s="222">
        <f>Q309*H309</f>
        <v>1.36904</v>
      </c>
      <c r="S309" s="222">
        <v>0</v>
      </c>
      <c r="T309" s="223">
        <f>S309*H309</f>
        <v>0</v>
      </c>
      <c r="AR309" s="23" t="s">
        <v>154</v>
      </c>
      <c r="AT309" s="23" t="s">
        <v>149</v>
      </c>
      <c r="AU309" s="23" t="s">
        <v>84</v>
      </c>
      <c r="AY309" s="23" t="s">
        <v>147</v>
      </c>
      <c r="BE309" s="224">
        <f>IF(N309="základní",J309,0)</f>
        <v>0</v>
      </c>
      <c r="BF309" s="224">
        <f>IF(N309="snížená",J309,0)</f>
        <v>0</v>
      </c>
      <c r="BG309" s="224">
        <f>IF(N309="zákl. přenesená",J309,0)</f>
        <v>0</v>
      </c>
      <c r="BH309" s="224">
        <f>IF(N309="sníž. přenesená",J309,0)</f>
        <v>0</v>
      </c>
      <c r="BI309" s="224">
        <f>IF(N309="nulová",J309,0)</f>
        <v>0</v>
      </c>
      <c r="BJ309" s="23" t="s">
        <v>77</v>
      </c>
      <c r="BK309" s="224">
        <f>ROUND(I309*H309,2)</f>
        <v>0</v>
      </c>
      <c r="BL309" s="23" t="s">
        <v>154</v>
      </c>
      <c r="BM309" s="23" t="s">
        <v>413</v>
      </c>
    </row>
    <row r="310" s="1" customFormat="1">
      <c r="B310" s="45"/>
      <c r="C310" s="73"/>
      <c r="D310" s="225" t="s">
        <v>156</v>
      </c>
      <c r="E310" s="73"/>
      <c r="F310" s="226" t="s">
        <v>414</v>
      </c>
      <c r="G310" s="73"/>
      <c r="H310" s="73"/>
      <c r="I310" s="184"/>
      <c r="J310" s="73"/>
      <c r="K310" s="73"/>
      <c r="L310" s="71"/>
      <c r="M310" s="227"/>
      <c r="N310" s="46"/>
      <c r="O310" s="46"/>
      <c r="P310" s="46"/>
      <c r="Q310" s="46"/>
      <c r="R310" s="46"/>
      <c r="S310" s="46"/>
      <c r="T310" s="94"/>
      <c r="AT310" s="23" t="s">
        <v>156</v>
      </c>
      <c r="AU310" s="23" t="s">
        <v>84</v>
      </c>
    </row>
    <row r="311" s="11" customFormat="1">
      <c r="B311" s="228"/>
      <c r="C311" s="229"/>
      <c r="D311" s="225" t="s">
        <v>158</v>
      </c>
      <c r="E311" s="230" t="s">
        <v>21</v>
      </c>
      <c r="F311" s="231" t="s">
        <v>415</v>
      </c>
      <c r="G311" s="229"/>
      <c r="H311" s="230" t="s">
        <v>21</v>
      </c>
      <c r="I311" s="232"/>
      <c r="J311" s="229"/>
      <c r="K311" s="229"/>
      <c r="L311" s="233"/>
      <c r="M311" s="234"/>
      <c r="N311" s="235"/>
      <c r="O311" s="235"/>
      <c r="P311" s="235"/>
      <c r="Q311" s="235"/>
      <c r="R311" s="235"/>
      <c r="S311" s="235"/>
      <c r="T311" s="236"/>
      <c r="AT311" s="237" t="s">
        <v>158</v>
      </c>
      <c r="AU311" s="237" t="s">
        <v>84</v>
      </c>
      <c r="AV311" s="11" t="s">
        <v>77</v>
      </c>
      <c r="AW311" s="11" t="s">
        <v>35</v>
      </c>
      <c r="AX311" s="11" t="s">
        <v>72</v>
      </c>
      <c r="AY311" s="237" t="s">
        <v>147</v>
      </c>
    </row>
    <row r="312" s="12" customFormat="1">
      <c r="B312" s="238"/>
      <c r="C312" s="239"/>
      <c r="D312" s="225" t="s">
        <v>158</v>
      </c>
      <c r="E312" s="240" t="s">
        <v>21</v>
      </c>
      <c r="F312" s="241" t="s">
        <v>416</v>
      </c>
      <c r="G312" s="239"/>
      <c r="H312" s="242">
        <v>0.60099999999999998</v>
      </c>
      <c r="I312" s="243"/>
      <c r="J312" s="239"/>
      <c r="K312" s="239"/>
      <c r="L312" s="244"/>
      <c r="M312" s="245"/>
      <c r="N312" s="246"/>
      <c r="O312" s="246"/>
      <c r="P312" s="246"/>
      <c r="Q312" s="246"/>
      <c r="R312" s="246"/>
      <c r="S312" s="246"/>
      <c r="T312" s="247"/>
      <c r="AT312" s="248" t="s">
        <v>158</v>
      </c>
      <c r="AU312" s="248" t="s">
        <v>84</v>
      </c>
      <c r="AV312" s="12" t="s">
        <v>84</v>
      </c>
      <c r="AW312" s="12" t="s">
        <v>35</v>
      </c>
      <c r="AX312" s="12" t="s">
        <v>72</v>
      </c>
      <c r="AY312" s="248" t="s">
        <v>147</v>
      </c>
    </row>
    <row r="313" s="12" customFormat="1">
      <c r="B313" s="238"/>
      <c r="C313" s="239"/>
      <c r="D313" s="225" t="s">
        <v>158</v>
      </c>
      <c r="E313" s="240" t="s">
        <v>21</v>
      </c>
      <c r="F313" s="241" t="s">
        <v>417</v>
      </c>
      <c r="G313" s="239"/>
      <c r="H313" s="242">
        <v>0.19300000000000001</v>
      </c>
      <c r="I313" s="243"/>
      <c r="J313" s="239"/>
      <c r="K313" s="239"/>
      <c r="L313" s="244"/>
      <c r="M313" s="245"/>
      <c r="N313" s="246"/>
      <c r="O313" s="246"/>
      <c r="P313" s="246"/>
      <c r="Q313" s="246"/>
      <c r="R313" s="246"/>
      <c r="S313" s="246"/>
      <c r="T313" s="247"/>
      <c r="AT313" s="248" t="s">
        <v>158</v>
      </c>
      <c r="AU313" s="248" t="s">
        <v>84</v>
      </c>
      <c r="AV313" s="12" t="s">
        <v>84</v>
      </c>
      <c r="AW313" s="12" t="s">
        <v>35</v>
      </c>
      <c r="AX313" s="12" t="s">
        <v>72</v>
      </c>
      <c r="AY313" s="248" t="s">
        <v>147</v>
      </c>
    </row>
    <row r="314" s="12" customFormat="1">
      <c r="B314" s="238"/>
      <c r="C314" s="239"/>
      <c r="D314" s="225" t="s">
        <v>158</v>
      </c>
      <c r="E314" s="240" t="s">
        <v>21</v>
      </c>
      <c r="F314" s="241" t="s">
        <v>418</v>
      </c>
      <c r="G314" s="239"/>
      <c r="H314" s="242">
        <v>0.27900000000000003</v>
      </c>
      <c r="I314" s="243"/>
      <c r="J314" s="239"/>
      <c r="K314" s="239"/>
      <c r="L314" s="244"/>
      <c r="M314" s="245"/>
      <c r="N314" s="246"/>
      <c r="O314" s="246"/>
      <c r="P314" s="246"/>
      <c r="Q314" s="246"/>
      <c r="R314" s="246"/>
      <c r="S314" s="246"/>
      <c r="T314" s="247"/>
      <c r="AT314" s="248" t="s">
        <v>158</v>
      </c>
      <c r="AU314" s="248" t="s">
        <v>84</v>
      </c>
      <c r="AV314" s="12" t="s">
        <v>84</v>
      </c>
      <c r="AW314" s="12" t="s">
        <v>35</v>
      </c>
      <c r="AX314" s="12" t="s">
        <v>72</v>
      </c>
      <c r="AY314" s="248" t="s">
        <v>147</v>
      </c>
    </row>
    <row r="315" s="12" customFormat="1">
      <c r="B315" s="238"/>
      <c r="C315" s="239"/>
      <c r="D315" s="225" t="s">
        <v>158</v>
      </c>
      <c r="E315" s="240" t="s">
        <v>21</v>
      </c>
      <c r="F315" s="241" t="s">
        <v>419</v>
      </c>
      <c r="G315" s="239"/>
      <c r="H315" s="242">
        <v>0.183</v>
      </c>
      <c r="I315" s="243"/>
      <c r="J315" s="239"/>
      <c r="K315" s="239"/>
      <c r="L315" s="244"/>
      <c r="M315" s="245"/>
      <c r="N315" s="246"/>
      <c r="O315" s="246"/>
      <c r="P315" s="246"/>
      <c r="Q315" s="246"/>
      <c r="R315" s="246"/>
      <c r="S315" s="246"/>
      <c r="T315" s="247"/>
      <c r="AT315" s="248" t="s">
        <v>158</v>
      </c>
      <c r="AU315" s="248" t="s">
        <v>84</v>
      </c>
      <c r="AV315" s="12" t="s">
        <v>84</v>
      </c>
      <c r="AW315" s="12" t="s">
        <v>35</v>
      </c>
      <c r="AX315" s="12" t="s">
        <v>72</v>
      </c>
      <c r="AY315" s="248" t="s">
        <v>147</v>
      </c>
    </row>
    <row r="316" s="13" customFormat="1">
      <c r="B316" s="249"/>
      <c r="C316" s="250"/>
      <c r="D316" s="225" t="s">
        <v>158</v>
      </c>
      <c r="E316" s="251" t="s">
        <v>21</v>
      </c>
      <c r="F316" s="252" t="s">
        <v>161</v>
      </c>
      <c r="G316" s="250"/>
      <c r="H316" s="253">
        <v>1.256</v>
      </c>
      <c r="I316" s="254"/>
      <c r="J316" s="250"/>
      <c r="K316" s="250"/>
      <c r="L316" s="255"/>
      <c r="M316" s="256"/>
      <c r="N316" s="257"/>
      <c r="O316" s="257"/>
      <c r="P316" s="257"/>
      <c r="Q316" s="257"/>
      <c r="R316" s="257"/>
      <c r="S316" s="257"/>
      <c r="T316" s="258"/>
      <c r="AT316" s="259" t="s">
        <v>158</v>
      </c>
      <c r="AU316" s="259" t="s">
        <v>84</v>
      </c>
      <c r="AV316" s="13" t="s">
        <v>154</v>
      </c>
      <c r="AW316" s="13" t="s">
        <v>35</v>
      </c>
      <c r="AX316" s="13" t="s">
        <v>77</v>
      </c>
      <c r="AY316" s="259" t="s">
        <v>147</v>
      </c>
    </row>
    <row r="317" s="1" customFormat="1" ht="25.5" customHeight="1">
      <c r="B317" s="45"/>
      <c r="C317" s="213" t="s">
        <v>420</v>
      </c>
      <c r="D317" s="213" t="s">
        <v>149</v>
      </c>
      <c r="E317" s="214" t="s">
        <v>421</v>
      </c>
      <c r="F317" s="215" t="s">
        <v>422</v>
      </c>
      <c r="G317" s="216" t="s">
        <v>152</v>
      </c>
      <c r="H317" s="217">
        <v>3</v>
      </c>
      <c r="I317" s="218"/>
      <c r="J317" s="219">
        <f>ROUND(I317*H317,2)</f>
        <v>0</v>
      </c>
      <c r="K317" s="215" t="s">
        <v>153</v>
      </c>
      <c r="L317" s="71"/>
      <c r="M317" s="220" t="s">
        <v>21</v>
      </c>
      <c r="N317" s="221" t="s">
        <v>43</v>
      </c>
      <c r="O317" s="46"/>
      <c r="P317" s="222">
        <f>O317*H317</f>
        <v>0</v>
      </c>
      <c r="Q317" s="222">
        <v>0.04795</v>
      </c>
      <c r="R317" s="222">
        <f>Q317*H317</f>
        <v>0.14385000000000001</v>
      </c>
      <c r="S317" s="222">
        <v>0</v>
      </c>
      <c r="T317" s="223">
        <f>S317*H317</f>
        <v>0</v>
      </c>
      <c r="AR317" s="23" t="s">
        <v>154</v>
      </c>
      <c r="AT317" s="23" t="s">
        <v>149</v>
      </c>
      <c r="AU317" s="23" t="s">
        <v>84</v>
      </c>
      <c r="AY317" s="23" t="s">
        <v>147</v>
      </c>
      <c r="BE317" s="224">
        <f>IF(N317="základní",J317,0)</f>
        <v>0</v>
      </c>
      <c r="BF317" s="224">
        <f>IF(N317="snížená",J317,0)</f>
        <v>0</v>
      </c>
      <c r="BG317" s="224">
        <f>IF(N317="zákl. přenesená",J317,0)</f>
        <v>0</v>
      </c>
      <c r="BH317" s="224">
        <f>IF(N317="sníž. přenesená",J317,0)</f>
        <v>0</v>
      </c>
      <c r="BI317" s="224">
        <f>IF(N317="nulová",J317,0)</f>
        <v>0</v>
      </c>
      <c r="BJ317" s="23" t="s">
        <v>77</v>
      </c>
      <c r="BK317" s="224">
        <f>ROUND(I317*H317,2)</f>
        <v>0</v>
      </c>
      <c r="BL317" s="23" t="s">
        <v>154</v>
      </c>
      <c r="BM317" s="23" t="s">
        <v>423</v>
      </c>
    </row>
    <row r="318" s="11" customFormat="1">
      <c r="B318" s="228"/>
      <c r="C318" s="229"/>
      <c r="D318" s="225" t="s">
        <v>158</v>
      </c>
      <c r="E318" s="230" t="s">
        <v>21</v>
      </c>
      <c r="F318" s="231" t="s">
        <v>313</v>
      </c>
      <c r="G318" s="229"/>
      <c r="H318" s="230" t="s">
        <v>21</v>
      </c>
      <c r="I318" s="232"/>
      <c r="J318" s="229"/>
      <c r="K318" s="229"/>
      <c r="L318" s="233"/>
      <c r="M318" s="234"/>
      <c r="N318" s="235"/>
      <c r="O318" s="235"/>
      <c r="P318" s="235"/>
      <c r="Q318" s="235"/>
      <c r="R318" s="235"/>
      <c r="S318" s="235"/>
      <c r="T318" s="236"/>
      <c r="AT318" s="237" t="s">
        <v>158</v>
      </c>
      <c r="AU318" s="237" t="s">
        <v>84</v>
      </c>
      <c r="AV318" s="11" t="s">
        <v>77</v>
      </c>
      <c r="AW318" s="11" t="s">
        <v>35</v>
      </c>
      <c r="AX318" s="11" t="s">
        <v>72</v>
      </c>
      <c r="AY318" s="237" t="s">
        <v>147</v>
      </c>
    </row>
    <row r="319" s="12" customFormat="1">
      <c r="B319" s="238"/>
      <c r="C319" s="239"/>
      <c r="D319" s="225" t="s">
        <v>158</v>
      </c>
      <c r="E319" s="240" t="s">
        <v>21</v>
      </c>
      <c r="F319" s="241" t="s">
        <v>424</v>
      </c>
      <c r="G319" s="239"/>
      <c r="H319" s="242">
        <v>3</v>
      </c>
      <c r="I319" s="243"/>
      <c r="J319" s="239"/>
      <c r="K319" s="239"/>
      <c r="L319" s="244"/>
      <c r="M319" s="245"/>
      <c r="N319" s="246"/>
      <c r="O319" s="246"/>
      <c r="P319" s="246"/>
      <c r="Q319" s="246"/>
      <c r="R319" s="246"/>
      <c r="S319" s="246"/>
      <c r="T319" s="247"/>
      <c r="AT319" s="248" t="s">
        <v>158</v>
      </c>
      <c r="AU319" s="248" t="s">
        <v>84</v>
      </c>
      <c r="AV319" s="12" t="s">
        <v>84</v>
      </c>
      <c r="AW319" s="12" t="s">
        <v>35</v>
      </c>
      <c r="AX319" s="12" t="s">
        <v>72</v>
      </c>
      <c r="AY319" s="248" t="s">
        <v>147</v>
      </c>
    </row>
    <row r="320" s="13" customFormat="1">
      <c r="B320" s="249"/>
      <c r="C320" s="250"/>
      <c r="D320" s="225" t="s">
        <v>158</v>
      </c>
      <c r="E320" s="251" t="s">
        <v>21</v>
      </c>
      <c r="F320" s="252" t="s">
        <v>161</v>
      </c>
      <c r="G320" s="250"/>
      <c r="H320" s="253">
        <v>3</v>
      </c>
      <c r="I320" s="254"/>
      <c r="J320" s="250"/>
      <c r="K320" s="250"/>
      <c r="L320" s="255"/>
      <c r="M320" s="256"/>
      <c r="N320" s="257"/>
      <c r="O320" s="257"/>
      <c r="P320" s="257"/>
      <c r="Q320" s="257"/>
      <c r="R320" s="257"/>
      <c r="S320" s="257"/>
      <c r="T320" s="258"/>
      <c r="AT320" s="259" t="s">
        <v>158</v>
      </c>
      <c r="AU320" s="259" t="s">
        <v>84</v>
      </c>
      <c r="AV320" s="13" t="s">
        <v>154</v>
      </c>
      <c r="AW320" s="13" t="s">
        <v>35</v>
      </c>
      <c r="AX320" s="13" t="s">
        <v>77</v>
      </c>
      <c r="AY320" s="259" t="s">
        <v>147</v>
      </c>
    </row>
    <row r="321" s="1" customFormat="1" ht="25.5" customHeight="1">
      <c r="B321" s="45"/>
      <c r="C321" s="213" t="s">
        <v>425</v>
      </c>
      <c r="D321" s="213" t="s">
        <v>149</v>
      </c>
      <c r="E321" s="214" t="s">
        <v>426</v>
      </c>
      <c r="F321" s="215" t="s">
        <v>427</v>
      </c>
      <c r="G321" s="216" t="s">
        <v>152</v>
      </c>
      <c r="H321" s="217">
        <v>27.175999999999998</v>
      </c>
      <c r="I321" s="218"/>
      <c r="J321" s="219">
        <f>ROUND(I321*H321,2)</f>
        <v>0</v>
      </c>
      <c r="K321" s="215" t="s">
        <v>153</v>
      </c>
      <c r="L321" s="71"/>
      <c r="M321" s="220" t="s">
        <v>21</v>
      </c>
      <c r="N321" s="221" t="s">
        <v>43</v>
      </c>
      <c r="O321" s="46"/>
      <c r="P321" s="222">
        <f>O321*H321</f>
        <v>0</v>
      </c>
      <c r="Q321" s="222">
        <v>0.069169999999999995</v>
      </c>
      <c r="R321" s="222">
        <f>Q321*H321</f>
        <v>1.8797639199999998</v>
      </c>
      <c r="S321" s="222">
        <v>0</v>
      </c>
      <c r="T321" s="223">
        <f>S321*H321</f>
        <v>0</v>
      </c>
      <c r="AR321" s="23" t="s">
        <v>154</v>
      </c>
      <c r="AT321" s="23" t="s">
        <v>149</v>
      </c>
      <c r="AU321" s="23" t="s">
        <v>84</v>
      </c>
      <c r="AY321" s="23" t="s">
        <v>147</v>
      </c>
      <c r="BE321" s="224">
        <f>IF(N321="základní",J321,0)</f>
        <v>0</v>
      </c>
      <c r="BF321" s="224">
        <f>IF(N321="snížená",J321,0)</f>
        <v>0</v>
      </c>
      <c r="BG321" s="224">
        <f>IF(N321="zákl. přenesená",J321,0)</f>
        <v>0</v>
      </c>
      <c r="BH321" s="224">
        <f>IF(N321="sníž. přenesená",J321,0)</f>
        <v>0</v>
      </c>
      <c r="BI321" s="224">
        <f>IF(N321="nulová",J321,0)</f>
        <v>0</v>
      </c>
      <c r="BJ321" s="23" t="s">
        <v>77</v>
      </c>
      <c r="BK321" s="224">
        <f>ROUND(I321*H321,2)</f>
        <v>0</v>
      </c>
      <c r="BL321" s="23" t="s">
        <v>154</v>
      </c>
      <c r="BM321" s="23" t="s">
        <v>428</v>
      </c>
    </row>
    <row r="322" s="11" customFormat="1">
      <c r="B322" s="228"/>
      <c r="C322" s="229"/>
      <c r="D322" s="225" t="s">
        <v>158</v>
      </c>
      <c r="E322" s="230" t="s">
        <v>21</v>
      </c>
      <c r="F322" s="231" t="s">
        <v>429</v>
      </c>
      <c r="G322" s="229"/>
      <c r="H322" s="230" t="s">
        <v>21</v>
      </c>
      <c r="I322" s="232"/>
      <c r="J322" s="229"/>
      <c r="K322" s="229"/>
      <c r="L322" s="233"/>
      <c r="M322" s="234"/>
      <c r="N322" s="235"/>
      <c r="O322" s="235"/>
      <c r="P322" s="235"/>
      <c r="Q322" s="235"/>
      <c r="R322" s="235"/>
      <c r="S322" s="235"/>
      <c r="T322" s="236"/>
      <c r="AT322" s="237" t="s">
        <v>158</v>
      </c>
      <c r="AU322" s="237" t="s">
        <v>84</v>
      </c>
      <c r="AV322" s="11" t="s">
        <v>77</v>
      </c>
      <c r="AW322" s="11" t="s">
        <v>35</v>
      </c>
      <c r="AX322" s="11" t="s">
        <v>72</v>
      </c>
      <c r="AY322" s="237" t="s">
        <v>147</v>
      </c>
    </row>
    <row r="323" s="12" customFormat="1">
      <c r="B323" s="238"/>
      <c r="C323" s="239"/>
      <c r="D323" s="225" t="s">
        <v>158</v>
      </c>
      <c r="E323" s="240" t="s">
        <v>21</v>
      </c>
      <c r="F323" s="241" t="s">
        <v>430</v>
      </c>
      <c r="G323" s="239"/>
      <c r="H323" s="242">
        <v>5.8860000000000001</v>
      </c>
      <c r="I323" s="243"/>
      <c r="J323" s="239"/>
      <c r="K323" s="239"/>
      <c r="L323" s="244"/>
      <c r="M323" s="245"/>
      <c r="N323" s="246"/>
      <c r="O323" s="246"/>
      <c r="P323" s="246"/>
      <c r="Q323" s="246"/>
      <c r="R323" s="246"/>
      <c r="S323" s="246"/>
      <c r="T323" s="247"/>
      <c r="AT323" s="248" t="s">
        <v>158</v>
      </c>
      <c r="AU323" s="248" t="s">
        <v>84</v>
      </c>
      <c r="AV323" s="12" t="s">
        <v>84</v>
      </c>
      <c r="AW323" s="12" t="s">
        <v>35</v>
      </c>
      <c r="AX323" s="12" t="s">
        <v>72</v>
      </c>
      <c r="AY323" s="248" t="s">
        <v>147</v>
      </c>
    </row>
    <row r="324" s="12" customFormat="1">
      <c r="B324" s="238"/>
      <c r="C324" s="239"/>
      <c r="D324" s="225" t="s">
        <v>158</v>
      </c>
      <c r="E324" s="240" t="s">
        <v>21</v>
      </c>
      <c r="F324" s="241" t="s">
        <v>431</v>
      </c>
      <c r="G324" s="239"/>
      <c r="H324" s="242">
        <v>14.553000000000001</v>
      </c>
      <c r="I324" s="243"/>
      <c r="J324" s="239"/>
      <c r="K324" s="239"/>
      <c r="L324" s="244"/>
      <c r="M324" s="245"/>
      <c r="N324" s="246"/>
      <c r="O324" s="246"/>
      <c r="P324" s="246"/>
      <c r="Q324" s="246"/>
      <c r="R324" s="246"/>
      <c r="S324" s="246"/>
      <c r="T324" s="247"/>
      <c r="AT324" s="248" t="s">
        <v>158</v>
      </c>
      <c r="AU324" s="248" t="s">
        <v>84</v>
      </c>
      <c r="AV324" s="12" t="s">
        <v>84</v>
      </c>
      <c r="AW324" s="12" t="s">
        <v>35</v>
      </c>
      <c r="AX324" s="12" t="s">
        <v>72</v>
      </c>
      <c r="AY324" s="248" t="s">
        <v>147</v>
      </c>
    </row>
    <row r="325" s="12" customFormat="1">
      <c r="B325" s="238"/>
      <c r="C325" s="239"/>
      <c r="D325" s="225" t="s">
        <v>158</v>
      </c>
      <c r="E325" s="240" t="s">
        <v>21</v>
      </c>
      <c r="F325" s="241" t="s">
        <v>432</v>
      </c>
      <c r="G325" s="239"/>
      <c r="H325" s="242">
        <v>6.7370000000000001</v>
      </c>
      <c r="I325" s="243"/>
      <c r="J325" s="239"/>
      <c r="K325" s="239"/>
      <c r="L325" s="244"/>
      <c r="M325" s="245"/>
      <c r="N325" s="246"/>
      <c r="O325" s="246"/>
      <c r="P325" s="246"/>
      <c r="Q325" s="246"/>
      <c r="R325" s="246"/>
      <c r="S325" s="246"/>
      <c r="T325" s="247"/>
      <c r="AT325" s="248" t="s">
        <v>158</v>
      </c>
      <c r="AU325" s="248" t="s">
        <v>84</v>
      </c>
      <c r="AV325" s="12" t="s">
        <v>84</v>
      </c>
      <c r="AW325" s="12" t="s">
        <v>35</v>
      </c>
      <c r="AX325" s="12" t="s">
        <v>72</v>
      </c>
      <c r="AY325" s="248" t="s">
        <v>147</v>
      </c>
    </row>
    <row r="326" s="13" customFormat="1">
      <c r="B326" s="249"/>
      <c r="C326" s="250"/>
      <c r="D326" s="225" t="s">
        <v>158</v>
      </c>
      <c r="E326" s="251" t="s">
        <v>21</v>
      </c>
      <c r="F326" s="252" t="s">
        <v>161</v>
      </c>
      <c r="G326" s="250"/>
      <c r="H326" s="253">
        <v>27.175999999999998</v>
      </c>
      <c r="I326" s="254"/>
      <c r="J326" s="250"/>
      <c r="K326" s="250"/>
      <c r="L326" s="255"/>
      <c r="M326" s="256"/>
      <c r="N326" s="257"/>
      <c r="O326" s="257"/>
      <c r="P326" s="257"/>
      <c r="Q326" s="257"/>
      <c r="R326" s="257"/>
      <c r="S326" s="257"/>
      <c r="T326" s="258"/>
      <c r="AT326" s="259" t="s">
        <v>158</v>
      </c>
      <c r="AU326" s="259" t="s">
        <v>84</v>
      </c>
      <c r="AV326" s="13" t="s">
        <v>154</v>
      </c>
      <c r="AW326" s="13" t="s">
        <v>35</v>
      </c>
      <c r="AX326" s="13" t="s">
        <v>77</v>
      </c>
      <c r="AY326" s="259" t="s">
        <v>147</v>
      </c>
    </row>
    <row r="327" s="1" customFormat="1" ht="25.5" customHeight="1">
      <c r="B327" s="45"/>
      <c r="C327" s="213" t="s">
        <v>433</v>
      </c>
      <c r="D327" s="213" t="s">
        <v>149</v>
      </c>
      <c r="E327" s="214" t="s">
        <v>434</v>
      </c>
      <c r="F327" s="215" t="s">
        <v>435</v>
      </c>
      <c r="G327" s="216" t="s">
        <v>152</v>
      </c>
      <c r="H327" s="217">
        <v>17.515000000000001</v>
      </c>
      <c r="I327" s="218"/>
      <c r="J327" s="219">
        <f>ROUND(I327*H327,2)</f>
        <v>0</v>
      </c>
      <c r="K327" s="215" t="s">
        <v>153</v>
      </c>
      <c r="L327" s="71"/>
      <c r="M327" s="220" t="s">
        <v>21</v>
      </c>
      <c r="N327" s="221" t="s">
        <v>43</v>
      </c>
      <c r="O327" s="46"/>
      <c r="P327" s="222">
        <f>O327*H327</f>
        <v>0</v>
      </c>
      <c r="Q327" s="222">
        <v>0.10325</v>
      </c>
      <c r="R327" s="222">
        <f>Q327*H327</f>
        <v>1.80842375</v>
      </c>
      <c r="S327" s="222">
        <v>0</v>
      </c>
      <c r="T327" s="223">
        <f>S327*H327</f>
        <v>0</v>
      </c>
      <c r="AR327" s="23" t="s">
        <v>154</v>
      </c>
      <c r="AT327" s="23" t="s">
        <v>149</v>
      </c>
      <c r="AU327" s="23" t="s">
        <v>84</v>
      </c>
      <c r="AY327" s="23" t="s">
        <v>147</v>
      </c>
      <c r="BE327" s="224">
        <f>IF(N327="základní",J327,0)</f>
        <v>0</v>
      </c>
      <c r="BF327" s="224">
        <f>IF(N327="snížená",J327,0)</f>
        <v>0</v>
      </c>
      <c r="BG327" s="224">
        <f>IF(N327="zákl. přenesená",J327,0)</f>
        <v>0</v>
      </c>
      <c r="BH327" s="224">
        <f>IF(N327="sníž. přenesená",J327,0)</f>
        <v>0</v>
      </c>
      <c r="BI327" s="224">
        <f>IF(N327="nulová",J327,0)</f>
        <v>0</v>
      </c>
      <c r="BJ327" s="23" t="s">
        <v>77</v>
      </c>
      <c r="BK327" s="224">
        <f>ROUND(I327*H327,2)</f>
        <v>0</v>
      </c>
      <c r="BL327" s="23" t="s">
        <v>154</v>
      </c>
      <c r="BM327" s="23" t="s">
        <v>436</v>
      </c>
    </row>
    <row r="328" s="11" customFormat="1">
      <c r="B328" s="228"/>
      <c r="C328" s="229"/>
      <c r="D328" s="225" t="s">
        <v>158</v>
      </c>
      <c r="E328" s="230" t="s">
        <v>21</v>
      </c>
      <c r="F328" s="231" t="s">
        <v>437</v>
      </c>
      <c r="G328" s="229"/>
      <c r="H328" s="230" t="s">
        <v>21</v>
      </c>
      <c r="I328" s="232"/>
      <c r="J328" s="229"/>
      <c r="K328" s="229"/>
      <c r="L328" s="233"/>
      <c r="M328" s="234"/>
      <c r="N328" s="235"/>
      <c r="O328" s="235"/>
      <c r="P328" s="235"/>
      <c r="Q328" s="235"/>
      <c r="R328" s="235"/>
      <c r="S328" s="235"/>
      <c r="T328" s="236"/>
      <c r="AT328" s="237" t="s">
        <v>158</v>
      </c>
      <c r="AU328" s="237" t="s">
        <v>84</v>
      </c>
      <c r="AV328" s="11" t="s">
        <v>77</v>
      </c>
      <c r="AW328" s="11" t="s">
        <v>35</v>
      </c>
      <c r="AX328" s="11" t="s">
        <v>72</v>
      </c>
      <c r="AY328" s="237" t="s">
        <v>147</v>
      </c>
    </row>
    <row r="329" s="12" customFormat="1">
      <c r="B329" s="238"/>
      <c r="C329" s="239"/>
      <c r="D329" s="225" t="s">
        <v>158</v>
      </c>
      <c r="E329" s="240" t="s">
        <v>21</v>
      </c>
      <c r="F329" s="241" t="s">
        <v>438</v>
      </c>
      <c r="G329" s="239"/>
      <c r="H329" s="242">
        <v>13.74</v>
      </c>
      <c r="I329" s="243"/>
      <c r="J329" s="239"/>
      <c r="K329" s="239"/>
      <c r="L329" s="244"/>
      <c r="M329" s="245"/>
      <c r="N329" s="246"/>
      <c r="O329" s="246"/>
      <c r="P329" s="246"/>
      <c r="Q329" s="246"/>
      <c r="R329" s="246"/>
      <c r="S329" s="246"/>
      <c r="T329" s="247"/>
      <c r="AT329" s="248" t="s">
        <v>158</v>
      </c>
      <c r="AU329" s="248" t="s">
        <v>84</v>
      </c>
      <c r="AV329" s="12" t="s">
        <v>84</v>
      </c>
      <c r="AW329" s="12" t="s">
        <v>35</v>
      </c>
      <c r="AX329" s="12" t="s">
        <v>72</v>
      </c>
      <c r="AY329" s="248" t="s">
        <v>147</v>
      </c>
    </row>
    <row r="330" s="12" customFormat="1">
      <c r="B330" s="238"/>
      <c r="C330" s="239"/>
      <c r="D330" s="225" t="s">
        <v>158</v>
      </c>
      <c r="E330" s="240" t="s">
        <v>21</v>
      </c>
      <c r="F330" s="241" t="s">
        <v>439</v>
      </c>
      <c r="G330" s="239"/>
      <c r="H330" s="242">
        <v>3.7749999999999999</v>
      </c>
      <c r="I330" s="243"/>
      <c r="J330" s="239"/>
      <c r="K330" s="239"/>
      <c r="L330" s="244"/>
      <c r="M330" s="245"/>
      <c r="N330" s="246"/>
      <c r="O330" s="246"/>
      <c r="P330" s="246"/>
      <c r="Q330" s="246"/>
      <c r="R330" s="246"/>
      <c r="S330" s="246"/>
      <c r="T330" s="247"/>
      <c r="AT330" s="248" t="s">
        <v>158</v>
      </c>
      <c r="AU330" s="248" t="s">
        <v>84</v>
      </c>
      <c r="AV330" s="12" t="s">
        <v>84</v>
      </c>
      <c r="AW330" s="12" t="s">
        <v>35</v>
      </c>
      <c r="AX330" s="12" t="s">
        <v>72</v>
      </c>
      <c r="AY330" s="248" t="s">
        <v>147</v>
      </c>
    </row>
    <row r="331" s="13" customFormat="1">
      <c r="B331" s="249"/>
      <c r="C331" s="250"/>
      <c r="D331" s="225" t="s">
        <v>158</v>
      </c>
      <c r="E331" s="251" t="s">
        <v>21</v>
      </c>
      <c r="F331" s="252" t="s">
        <v>161</v>
      </c>
      <c r="G331" s="250"/>
      <c r="H331" s="253">
        <v>17.515000000000001</v>
      </c>
      <c r="I331" s="254"/>
      <c r="J331" s="250"/>
      <c r="K331" s="250"/>
      <c r="L331" s="255"/>
      <c r="M331" s="256"/>
      <c r="N331" s="257"/>
      <c r="O331" s="257"/>
      <c r="P331" s="257"/>
      <c r="Q331" s="257"/>
      <c r="R331" s="257"/>
      <c r="S331" s="257"/>
      <c r="T331" s="258"/>
      <c r="AT331" s="259" t="s">
        <v>158</v>
      </c>
      <c r="AU331" s="259" t="s">
        <v>84</v>
      </c>
      <c r="AV331" s="13" t="s">
        <v>154</v>
      </c>
      <c r="AW331" s="13" t="s">
        <v>35</v>
      </c>
      <c r="AX331" s="13" t="s">
        <v>77</v>
      </c>
      <c r="AY331" s="259" t="s">
        <v>147</v>
      </c>
    </row>
    <row r="332" s="1" customFormat="1" ht="16.5" customHeight="1">
      <c r="B332" s="45"/>
      <c r="C332" s="213" t="s">
        <v>440</v>
      </c>
      <c r="D332" s="213" t="s">
        <v>149</v>
      </c>
      <c r="E332" s="214" t="s">
        <v>441</v>
      </c>
      <c r="F332" s="215" t="s">
        <v>442</v>
      </c>
      <c r="G332" s="216" t="s">
        <v>443</v>
      </c>
      <c r="H332" s="217">
        <v>18</v>
      </c>
      <c r="I332" s="218"/>
      <c r="J332" s="219">
        <f>ROUND(I332*H332,2)</f>
        <v>0</v>
      </c>
      <c r="K332" s="215" t="s">
        <v>153</v>
      </c>
      <c r="L332" s="71"/>
      <c r="M332" s="220" t="s">
        <v>21</v>
      </c>
      <c r="N332" s="221" t="s">
        <v>43</v>
      </c>
      <c r="O332" s="46"/>
      <c r="P332" s="222">
        <f>O332*H332</f>
        <v>0</v>
      </c>
      <c r="Q332" s="222">
        <v>0.00012</v>
      </c>
      <c r="R332" s="222">
        <f>Q332*H332</f>
        <v>0.00216</v>
      </c>
      <c r="S332" s="222">
        <v>0</v>
      </c>
      <c r="T332" s="223">
        <f>S332*H332</f>
        <v>0</v>
      </c>
      <c r="AR332" s="23" t="s">
        <v>154</v>
      </c>
      <c r="AT332" s="23" t="s">
        <v>149</v>
      </c>
      <c r="AU332" s="23" t="s">
        <v>84</v>
      </c>
      <c r="AY332" s="23" t="s">
        <v>147</v>
      </c>
      <c r="BE332" s="224">
        <f>IF(N332="základní",J332,0)</f>
        <v>0</v>
      </c>
      <c r="BF332" s="224">
        <f>IF(N332="snížená",J332,0)</f>
        <v>0</v>
      </c>
      <c r="BG332" s="224">
        <f>IF(N332="zákl. přenesená",J332,0)</f>
        <v>0</v>
      </c>
      <c r="BH332" s="224">
        <f>IF(N332="sníž. přenesená",J332,0)</f>
        <v>0</v>
      </c>
      <c r="BI332" s="224">
        <f>IF(N332="nulová",J332,0)</f>
        <v>0</v>
      </c>
      <c r="BJ332" s="23" t="s">
        <v>77</v>
      </c>
      <c r="BK332" s="224">
        <f>ROUND(I332*H332,2)</f>
        <v>0</v>
      </c>
      <c r="BL332" s="23" t="s">
        <v>154</v>
      </c>
      <c r="BM332" s="23" t="s">
        <v>444</v>
      </c>
    </row>
    <row r="333" s="1" customFormat="1">
      <c r="B333" s="45"/>
      <c r="C333" s="73"/>
      <c r="D333" s="225" t="s">
        <v>156</v>
      </c>
      <c r="E333" s="73"/>
      <c r="F333" s="226" t="s">
        <v>445</v>
      </c>
      <c r="G333" s="73"/>
      <c r="H333" s="73"/>
      <c r="I333" s="184"/>
      <c r="J333" s="73"/>
      <c r="K333" s="73"/>
      <c r="L333" s="71"/>
      <c r="M333" s="227"/>
      <c r="N333" s="46"/>
      <c r="O333" s="46"/>
      <c r="P333" s="46"/>
      <c r="Q333" s="46"/>
      <c r="R333" s="46"/>
      <c r="S333" s="46"/>
      <c r="T333" s="94"/>
      <c r="AT333" s="23" t="s">
        <v>156</v>
      </c>
      <c r="AU333" s="23" t="s">
        <v>84</v>
      </c>
    </row>
    <row r="334" s="11" customFormat="1">
      <c r="B334" s="228"/>
      <c r="C334" s="229"/>
      <c r="D334" s="225" t="s">
        <v>158</v>
      </c>
      <c r="E334" s="230" t="s">
        <v>21</v>
      </c>
      <c r="F334" s="231" t="s">
        <v>328</v>
      </c>
      <c r="G334" s="229"/>
      <c r="H334" s="230" t="s">
        <v>21</v>
      </c>
      <c r="I334" s="232"/>
      <c r="J334" s="229"/>
      <c r="K334" s="229"/>
      <c r="L334" s="233"/>
      <c r="M334" s="234"/>
      <c r="N334" s="235"/>
      <c r="O334" s="235"/>
      <c r="P334" s="235"/>
      <c r="Q334" s="235"/>
      <c r="R334" s="235"/>
      <c r="S334" s="235"/>
      <c r="T334" s="236"/>
      <c r="AT334" s="237" t="s">
        <v>158</v>
      </c>
      <c r="AU334" s="237" t="s">
        <v>84</v>
      </c>
      <c r="AV334" s="11" t="s">
        <v>77</v>
      </c>
      <c r="AW334" s="11" t="s">
        <v>35</v>
      </c>
      <c r="AX334" s="11" t="s">
        <v>72</v>
      </c>
      <c r="AY334" s="237" t="s">
        <v>147</v>
      </c>
    </row>
    <row r="335" s="12" customFormat="1">
      <c r="B335" s="238"/>
      <c r="C335" s="239"/>
      <c r="D335" s="225" t="s">
        <v>158</v>
      </c>
      <c r="E335" s="240" t="s">
        <v>21</v>
      </c>
      <c r="F335" s="241" t="s">
        <v>446</v>
      </c>
      <c r="G335" s="239"/>
      <c r="H335" s="242">
        <v>8.8000000000000007</v>
      </c>
      <c r="I335" s="243"/>
      <c r="J335" s="239"/>
      <c r="K335" s="239"/>
      <c r="L335" s="244"/>
      <c r="M335" s="245"/>
      <c r="N335" s="246"/>
      <c r="O335" s="246"/>
      <c r="P335" s="246"/>
      <c r="Q335" s="246"/>
      <c r="R335" s="246"/>
      <c r="S335" s="246"/>
      <c r="T335" s="247"/>
      <c r="AT335" s="248" t="s">
        <v>158</v>
      </c>
      <c r="AU335" s="248" t="s">
        <v>84</v>
      </c>
      <c r="AV335" s="12" t="s">
        <v>84</v>
      </c>
      <c r="AW335" s="12" t="s">
        <v>35</v>
      </c>
      <c r="AX335" s="12" t="s">
        <v>72</v>
      </c>
      <c r="AY335" s="248" t="s">
        <v>147</v>
      </c>
    </row>
    <row r="336" s="12" customFormat="1">
      <c r="B336" s="238"/>
      <c r="C336" s="239"/>
      <c r="D336" s="225" t="s">
        <v>158</v>
      </c>
      <c r="E336" s="240" t="s">
        <v>21</v>
      </c>
      <c r="F336" s="241" t="s">
        <v>447</v>
      </c>
      <c r="G336" s="239"/>
      <c r="H336" s="242">
        <v>4.7999999999999998</v>
      </c>
      <c r="I336" s="243"/>
      <c r="J336" s="239"/>
      <c r="K336" s="239"/>
      <c r="L336" s="244"/>
      <c r="M336" s="245"/>
      <c r="N336" s="246"/>
      <c r="O336" s="246"/>
      <c r="P336" s="246"/>
      <c r="Q336" s="246"/>
      <c r="R336" s="246"/>
      <c r="S336" s="246"/>
      <c r="T336" s="247"/>
      <c r="AT336" s="248" t="s">
        <v>158</v>
      </c>
      <c r="AU336" s="248" t="s">
        <v>84</v>
      </c>
      <c r="AV336" s="12" t="s">
        <v>84</v>
      </c>
      <c r="AW336" s="12" t="s">
        <v>35</v>
      </c>
      <c r="AX336" s="12" t="s">
        <v>72</v>
      </c>
      <c r="AY336" s="248" t="s">
        <v>147</v>
      </c>
    </row>
    <row r="337" s="12" customFormat="1">
      <c r="B337" s="238"/>
      <c r="C337" s="239"/>
      <c r="D337" s="225" t="s">
        <v>158</v>
      </c>
      <c r="E337" s="240" t="s">
        <v>21</v>
      </c>
      <c r="F337" s="241" t="s">
        <v>448</v>
      </c>
      <c r="G337" s="239"/>
      <c r="H337" s="242">
        <v>4.4000000000000004</v>
      </c>
      <c r="I337" s="243"/>
      <c r="J337" s="239"/>
      <c r="K337" s="239"/>
      <c r="L337" s="244"/>
      <c r="M337" s="245"/>
      <c r="N337" s="246"/>
      <c r="O337" s="246"/>
      <c r="P337" s="246"/>
      <c r="Q337" s="246"/>
      <c r="R337" s="246"/>
      <c r="S337" s="246"/>
      <c r="T337" s="247"/>
      <c r="AT337" s="248" t="s">
        <v>158</v>
      </c>
      <c r="AU337" s="248" t="s">
        <v>84</v>
      </c>
      <c r="AV337" s="12" t="s">
        <v>84</v>
      </c>
      <c r="AW337" s="12" t="s">
        <v>35</v>
      </c>
      <c r="AX337" s="12" t="s">
        <v>72</v>
      </c>
      <c r="AY337" s="248" t="s">
        <v>147</v>
      </c>
    </row>
    <row r="338" s="13" customFormat="1">
      <c r="B338" s="249"/>
      <c r="C338" s="250"/>
      <c r="D338" s="225" t="s">
        <v>158</v>
      </c>
      <c r="E338" s="251" t="s">
        <v>21</v>
      </c>
      <c r="F338" s="252" t="s">
        <v>161</v>
      </c>
      <c r="G338" s="250"/>
      <c r="H338" s="253">
        <v>18</v>
      </c>
      <c r="I338" s="254"/>
      <c r="J338" s="250"/>
      <c r="K338" s="250"/>
      <c r="L338" s="255"/>
      <c r="M338" s="256"/>
      <c r="N338" s="257"/>
      <c r="O338" s="257"/>
      <c r="P338" s="257"/>
      <c r="Q338" s="257"/>
      <c r="R338" s="257"/>
      <c r="S338" s="257"/>
      <c r="T338" s="258"/>
      <c r="AT338" s="259" t="s">
        <v>158</v>
      </c>
      <c r="AU338" s="259" t="s">
        <v>84</v>
      </c>
      <c r="AV338" s="13" t="s">
        <v>154</v>
      </c>
      <c r="AW338" s="13" t="s">
        <v>35</v>
      </c>
      <c r="AX338" s="13" t="s">
        <v>77</v>
      </c>
      <c r="AY338" s="259" t="s">
        <v>147</v>
      </c>
    </row>
    <row r="339" s="1" customFormat="1" ht="16.5" customHeight="1">
      <c r="B339" s="45"/>
      <c r="C339" s="213" t="s">
        <v>449</v>
      </c>
      <c r="D339" s="213" t="s">
        <v>149</v>
      </c>
      <c r="E339" s="214" t="s">
        <v>450</v>
      </c>
      <c r="F339" s="215" t="s">
        <v>451</v>
      </c>
      <c r="G339" s="216" t="s">
        <v>443</v>
      </c>
      <c r="H339" s="217">
        <v>39.840000000000003</v>
      </c>
      <c r="I339" s="218"/>
      <c r="J339" s="219">
        <f>ROUND(I339*H339,2)</f>
        <v>0</v>
      </c>
      <c r="K339" s="215" t="s">
        <v>153</v>
      </c>
      <c r="L339" s="71"/>
      <c r="M339" s="220" t="s">
        <v>21</v>
      </c>
      <c r="N339" s="221" t="s">
        <v>43</v>
      </c>
      <c r="O339" s="46"/>
      <c r="P339" s="222">
        <f>O339*H339</f>
        <v>0</v>
      </c>
      <c r="Q339" s="222">
        <v>0.00020000000000000001</v>
      </c>
      <c r="R339" s="222">
        <f>Q339*H339</f>
        <v>0.0079680000000000011</v>
      </c>
      <c r="S339" s="222">
        <v>0</v>
      </c>
      <c r="T339" s="223">
        <f>S339*H339</f>
        <v>0</v>
      </c>
      <c r="AR339" s="23" t="s">
        <v>154</v>
      </c>
      <c r="AT339" s="23" t="s">
        <v>149</v>
      </c>
      <c r="AU339" s="23" t="s">
        <v>84</v>
      </c>
      <c r="AY339" s="23" t="s">
        <v>147</v>
      </c>
      <c r="BE339" s="224">
        <f>IF(N339="základní",J339,0)</f>
        <v>0</v>
      </c>
      <c r="BF339" s="224">
        <f>IF(N339="snížená",J339,0)</f>
        <v>0</v>
      </c>
      <c r="BG339" s="224">
        <f>IF(N339="zákl. přenesená",J339,0)</f>
        <v>0</v>
      </c>
      <c r="BH339" s="224">
        <f>IF(N339="sníž. přenesená",J339,0)</f>
        <v>0</v>
      </c>
      <c r="BI339" s="224">
        <f>IF(N339="nulová",J339,0)</f>
        <v>0</v>
      </c>
      <c r="BJ339" s="23" t="s">
        <v>77</v>
      </c>
      <c r="BK339" s="224">
        <f>ROUND(I339*H339,2)</f>
        <v>0</v>
      </c>
      <c r="BL339" s="23" t="s">
        <v>154</v>
      </c>
      <c r="BM339" s="23" t="s">
        <v>452</v>
      </c>
    </row>
    <row r="340" s="1" customFormat="1">
      <c r="B340" s="45"/>
      <c r="C340" s="73"/>
      <c r="D340" s="225" t="s">
        <v>156</v>
      </c>
      <c r="E340" s="73"/>
      <c r="F340" s="226" t="s">
        <v>445</v>
      </c>
      <c r="G340" s="73"/>
      <c r="H340" s="73"/>
      <c r="I340" s="184"/>
      <c r="J340" s="73"/>
      <c r="K340" s="73"/>
      <c r="L340" s="71"/>
      <c r="M340" s="227"/>
      <c r="N340" s="46"/>
      <c r="O340" s="46"/>
      <c r="P340" s="46"/>
      <c r="Q340" s="46"/>
      <c r="R340" s="46"/>
      <c r="S340" s="46"/>
      <c r="T340" s="94"/>
      <c r="AT340" s="23" t="s">
        <v>156</v>
      </c>
      <c r="AU340" s="23" t="s">
        <v>84</v>
      </c>
    </row>
    <row r="341" s="11" customFormat="1">
      <c r="B341" s="228"/>
      <c r="C341" s="229"/>
      <c r="D341" s="225" t="s">
        <v>158</v>
      </c>
      <c r="E341" s="230" t="s">
        <v>21</v>
      </c>
      <c r="F341" s="231" t="s">
        <v>429</v>
      </c>
      <c r="G341" s="229"/>
      <c r="H341" s="230" t="s">
        <v>21</v>
      </c>
      <c r="I341" s="232"/>
      <c r="J341" s="229"/>
      <c r="K341" s="229"/>
      <c r="L341" s="233"/>
      <c r="M341" s="234"/>
      <c r="N341" s="235"/>
      <c r="O341" s="235"/>
      <c r="P341" s="235"/>
      <c r="Q341" s="235"/>
      <c r="R341" s="235"/>
      <c r="S341" s="235"/>
      <c r="T341" s="236"/>
      <c r="AT341" s="237" t="s">
        <v>158</v>
      </c>
      <c r="AU341" s="237" t="s">
        <v>84</v>
      </c>
      <c r="AV341" s="11" t="s">
        <v>77</v>
      </c>
      <c r="AW341" s="11" t="s">
        <v>35</v>
      </c>
      <c r="AX341" s="11" t="s">
        <v>72</v>
      </c>
      <c r="AY341" s="237" t="s">
        <v>147</v>
      </c>
    </row>
    <row r="342" s="12" customFormat="1">
      <c r="B342" s="238"/>
      <c r="C342" s="239"/>
      <c r="D342" s="225" t="s">
        <v>158</v>
      </c>
      <c r="E342" s="240" t="s">
        <v>21</v>
      </c>
      <c r="F342" s="241" t="s">
        <v>453</v>
      </c>
      <c r="G342" s="239"/>
      <c r="H342" s="242">
        <v>8.3599999999999994</v>
      </c>
      <c r="I342" s="243"/>
      <c r="J342" s="239"/>
      <c r="K342" s="239"/>
      <c r="L342" s="244"/>
      <c r="M342" s="245"/>
      <c r="N342" s="246"/>
      <c r="O342" s="246"/>
      <c r="P342" s="246"/>
      <c r="Q342" s="246"/>
      <c r="R342" s="246"/>
      <c r="S342" s="246"/>
      <c r="T342" s="247"/>
      <c r="AT342" s="248" t="s">
        <v>158</v>
      </c>
      <c r="AU342" s="248" t="s">
        <v>84</v>
      </c>
      <c r="AV342" s="12" t="s">
        <v>84</v>
      </c>
      <c r="AW342" s="12" t="s">
        <v>35</v>
      </c>
      <c r="AX342" s="12" t="s">
        <v>72</v>
      </c>
      <c r="AY342" s="248" t="s">
        <v>147</v>
      </c>
    </row>
    <row r="343" s="12" customFormat="1">
      <c r="B343" s="238"/>
      <c r="C343" s="239"/>
      <c r="D343" s="225" t="s">
        <v>158</v>
      </c>
      <c r="E343" s="240" t="s">
        <v>21</v>
      </c>
      <c r="F343" s="241" t="s">
        <v>454</v>
      </c>
      <c r="G343" s="239"/>
      <c r="H343" s="242">
        <v>22.379999999999999</v>
      </c>
      <c r="I343" s="243"/>
      <c r="J343" s="239"/>
      <c r="K343" s="239"/>
      <c r="L343" s="244"/>
      <c r="M343" s="245"/>
      <c r="N343" s="246"/>
      <c r="O343" s="246"/>
      <c r="P343" s="246"/>
      <c r="Q343" s="246"/>
      <c r="R343" s="246"/>
      <c r="S343" s="246"/>
      <c r="T343" s="247"/>
      <c r="AT343" s="248" t="s">
        <v>158</v>
      </c>
      <c r="AU343" s="248" t="s">
        <v>84</v>
      </c>
      <c r="AV343" s="12" t="s">
        <v>84</v>
      </c>
      <c r="AW343" s="12" t="s">
        <v>35</v>
      </c>
      <c r="AX343" s="12" t="s">
        <v>72</v>
      </c>
      <c r="AY343" s="248" t="s">
        <v>147</v>
      </c>
    </row>
    <row r="344" s="12" customFormat="1">
      <c r="B344" s="238"/>
      <c r="C344" s="239"/>
      <c r="D344" s="225" t="s">
        <v>158</v>
      </c>
      <c r="E344" s="240" t="s">
        <v>21</v>
      </c>
      <c r="F344" s="241" t="s">
        <v>455</v>
      </c>
      <c r="G344" s="239"/>
      <c r="H344" s="242">
        <v>9.0999999999999996</v>
      </c>
      <c r="I344" s="243"/>
      <c r="J344" s="239"/>
      <c r="K344" s="239"/>
      <c r="L344" s="244"/>
      <c r="M344" s="245"/>
      <c r="N344" s="246"/>
      <c r="O344" s="246"/>
      <c r="P344" s="246"/>
      <c r="Q344" s="246"/>
      <c r="R344" s="246"/>
      <c r="S344" s="246"/>
      <c r="T344" s="247"/>
      <c r="AT344" s="248" t="s">
        <v>158</v>
      </c>
      <c r="AU344" s="248" t="s">
        <v>84</v>
      </c>
      <c r="AV344" s="12" t="s">
        <v>84</v>
      </c>
      <c r="AW344" s="12" t="s">
        <v>35</v>
      </c>
      <c r="AX344" s="12" t="s">
        <v>72</v>
      </c>
      <c r="AY344" s="248" t="s">
        <v>147</v>
      </c>
    </row>
    <row r="345" s="13" customFormat="1">
      <c r="B345" s="249"/>
      <c r="C345" s="250"/>
      <c r="D345" s="225" t="s">
        <v>158</v>
      </c>
      <c r="E345" s="251" t="s">
        <v>21</v>
      </c>
      <c r="F345" s="252" t="s">
        <v>161</v>
      </c>
      <c r="G345" s="250"/>
      <c r="H345" s="253">
        <v>39.840000000000003</v>
      </c>
      <c r="I345" s="254"/>
      <c r="J345" s="250"/>
      <c r="K345" s="250"/>
      <c r="L345" s="255"/>
      <c r="M345" s="256"/>
      <c r="N345" s="257"/>
      <c r="O345" s="257"/>
      <c r="P345" s="257"/>
      <c r="Q345" s="257"/>
      <c r="R345" s="257"/>
      <c r="S345" s="257"/>
      <c r="T345" s="258"/>
      <c r="AT345" s="259" t="s">
        <v>158</v>
      </c>
      <c r="AU345" s="259" t="s">
        <v>84</v>
      </c>
      <c r="AV345" s="13" t="s">
        <v>154</v>
      </c>
      <c r="AW345" s="13" t="s">
        <v>35</v>
      </c>
      <c r="AX345" s="13" t="s">
        <v>77</v>
      </c>
      <c r="AY345" s="259" t="s">
        <v>147</v>
      </c>
    </row>
    <row r="346" s="1" customFormat="1" ht="25.5" customHeight="1">
      <c r="B346" s="45"/>
      <c r="C346" s="213" t="s">
        <v>456</v>
      </c>
      <c r="D346" s="213" t="s">
        <v>149</v>
      </c>
      <c r="E346" s="214" t="s">
        <v>457</v>
      </c>
      <c r="F346" s="215" t="s">
        <v>458</v>
      </c>
      <c r="G346" s="216" t="s">
        <v>152</v>
      </c>
      <c r="H346" s="217">
        <v>10.560000000000001</v>
      </c>
      <c r="I346" s="218"/>
      <c r="J346" s="219">
        <f>ROUND(I346*H346,2)</f>
        <v>0</v>
      </c>
      <c r="K346" s="215" t="s">
        <v>153</v>
      </c>
      <c r="L346" s="71"/>
      <c r="M346" s="220" t="s">
        <v>21</v>
      </c>
      <c r="N346" s="221" t="s">
        <v>43</v>
      </c>
      <c r="O346" s="46"/>
      <c r="P346" s="222">
        <f>O346*H346</f>
        <v>0</v>
      </c>
      <c r="Q346" s="222">
        <v>0.0078499999999999993</v>
      </c>
      <c r="R346" s="222">
        <f>Q346*H346</f>
        <v>0.082895999999999997</v>
      </c>
      <c r="S346" s="222">
        <v>0</v>
      </c>
      <c r="T346" s="223">
        <f>S346*H346</f>
        <v>0</v>
      </c>
      <c r="AR346" s="23" t="s">
        <v>154</v>
      </c>
      <c r="AT346" s="23" t="s">
        <v>149</v>
      </c>
      <c r="AU346" s="23" t="s">
        <v>84</v>
      </c>
      <c r="AY346" s="23" t="s">
        <v>147</v>
      </c>
      <c r="BE346" s="224">
        <f>IF(N346="základní",J346,0)</f>
        <v>0</v>
      </c>
      <c r="BF346" s="224">
        <f>IF(N346="snížená",J346,0)</f>
        <v>0</v>
      </c>
      <c r="BG346" s="224">
        <f>IF(N346="zákl. přenesená",J346,0)</f>
        <v>0</v>
      </c>
      <c r="BH346" s="224">
        <f>IF(N346="sníž. přenesená",J346,0)</f>
        <v>0</v>
      </c>
      <c r="BI346" s="224">
        <f>IF(N346="nulová",J346,0)</f>
        <v>0</v>
      </c>
      <c r="BJ346" s="23" t="s">
        <v>77</v>
      </c>
      <c r="BK346" s="224">
        <f>ROUND(I346*H346,2)</f>
        <v>0</v>
      </c>
      <c r="BL346" s="23" t="s">
        <v>154</v>
      </c>
      <c r="BM346" s="23" t="s">
        <v>459</v>
      </c>
    </row>
    <row r="347" s="1" customFormat="1">
      <c r="B347" s="45"/>
      <c r="C347" s="73"/>
      <c r="D347" s="225" t="s">
        <v>156</v>
      </c>
      <c r="E347" s="73"/>
      <c r="F347" s="226" t="s">
        <v>460</v>
      </c>
      <c r="G347" s="73"/>
      <c r="H347" s="73"/>
      <c r="I347" s="184"/>
      <c r="J347" s="73"/>
      <c r="K347" s="73"/>
      <c r="L347" s="71"/>
      <c r="M347" s="227"/>
      <c r="N347" s="46"/>
      <c r="O347" s="46"/>
      <c r="P347" s="46"/>
      <c r="Q347" s="46"/>
      <c r="R347" s="46"/>
      <c r="S347" s="46"/>
      <c r="T347" s="94"/>
      <c r="AT347" s="23" t="s">
        <v>156</v>
      </c>
      <c r="AU347" s="23" t="s">
        <v>84</v>
      </c>
    </row>
    <row r="348" s="11" customFormat="1">
      <c r="B348" s="228"/>
      <c r="C348" s="229"/>
      <c r="D348" s="225" t="s">
        <v>158</v>
      </c>
      <c r="E348" s="230" t="s">
        <v>21</v>
      </c>
      <c r="F348" s="231" t="s">
        <v>415</v>
      </c>
      <c r="G348" s="229"/>
      <c r="H348" s="230" t="s">
        <v>21</v>
      </c>
      <c r="I348" s="232"/>
      <c r="J348" s="229"/>
      <c r="K348" s="229"/>
      <c r="L348" s="233"/>
      <c r="M348" s="234"/>
      <c r="N348" s="235"/>
      <c r="O348" s="235"/>
      <c r="P348" s="235"/>
      <c r="Q348" s="235"/>
      <c r="R348" s="235"/>
      <c r="S348" s="235"/>
      <c r="T348" s="236"/>
      <c r="AT348" s="237" t="s">
        <v>158</v>
      </c>
      <c r="AU348" s="237" t="s">
        <v>84</v>
      </c>
      <c r="AV348" s="11" t="s">
        <v>77</v>
      </c>
      <c r="AW348" s="11" t="s">
        <v>35</v>
      </c>
      <c r="AX348" s="11" t="s">
        <v>72</v>
      </c>
      <c r="AY348" s="237" t="s">
        <v>147</v>
      </c>
    </row>
    <row r="349" s="12" customFormat="1">
      <c r="B349" s="238"/>
      <c r="C349" s="239"/>
      <c r="D349" s="225" t="s">
        <v>158</v>
      </c>
      <c r="E349" s="240" t="s">
        <v>21</v>
      </c>
      <c r="F349" s="241" t="s">
        <v>461</v>
      </c>
      <c r="G349" s="239"/>
      <c r="H349" s="242">
        <v>1.0800000000000001</v>
      </c>
      <c r="I349" s="243"/>
      <c r="J349" s="239"/>
      <c r="K349" s="239"/>
      <c r="L349" s="244"/>
      <c r="M349" s="245"/>
      <c r="N349" s="246"/>
      <c r="O349" s="246"/>
      <c r="P349" s="246"/>
      <c r="Q349" s="246"/>
      <c r="R349" s="246"/>
      <c r="S349" s="246"/>
      <c r="T349" s="247"/>
      <c r="AT349" s="248" t="s">
        <v>158</v>
      </c>
      <c r="AU349" s="248" t="s">
        <v>84</v>
      </c>
      <c r="AV349" s="12" t="s">
        <v>84</v>
      </c>
      <c r="AW349" s="12" t="s">
        <v>35</v>
      </c>
      <c r="AX349" s="12" t="s">
        <v>72</v>
      </c>
      <c r="AY349" s="248" t="s">
        <v>147</v>
      </c>
    </row>
    <row r="350" s="12" customFormat="1">
      <c r="B350" s="238"/>
      <c r="C350" s="239"/>
      <c r="D350" s="225" t="s">
        <v>158</v>
      </c>
      <c r="E350" s="240" t="s">
        <v>21</v>
      </c>
      <c r="F350" s="241" t="s">
        <v>462</v>
      </c>
      <c r="G350" s="239"/>
      <c r="H350" s="242">
        <v>4.3200000000000003</v>
      </c>
      <c r="I350" s="243"/>
      <c r="J350" s="239"/>
      <c r="K350" s="239"/>
      <c r="L350" s="244"/>
      <c r="M350" s="245"/>
      <c r="N350" s="246"/>
      <c r="O350" s="246"/>
      <c r="P350" s="246"/>
      <c r="Q350" s="246"/>
      <c r="R350" s="246"/>
      <c r="S350" s="246"/>
      <c r="T350" s="247"/>
      <c r="AT350" s="248" t="s">
        <v>158</v>
      </c>
      <c r="AU350" s="248" t="s">
        <v>84</v>
      </c>
      <c r="AV350" s="12" t="s">
        <v>84</v>
      </c>
      <c r="AW350" s="12" t="s">
        <v>35</v>
      </c>
      <c r="AX350" s="12" t="s">
        <v>72</v>
      </c>
      <c r="AY350" s="248" t="s">
        <v>147</v>
      </c>
    </row>
    <row r="351" s="12" customFormat="1">
      <c r="B351" s="238"/>
      <c r="C351" s="239"/>
      <c r="D351" s="225" t="s">
        <v>158</v>
      </c>
      <c r="E351" s="240" t="s">
        <v>21</v>
      </c>
      <c r="F351" s="241" t="s">
        <v>463</v>
      </c>
      <c r="G351" s="239"/>
      <c r="H351" s="242">
        <v>3.1200000000000001</v>
      </c>
      <c r="I351" s="243"/>
      <c r="J351" s="239"/>
      <c r="K351" s="239"/>
      <c r="L351" s="244"/>
      <c r="M351" s="245"/>
      <c r="N351" s="246"/>
      <c r="O351" s="246"/>
      <c r="P351" s="246"/>
      <c r="Q351" s="246"/>
      <c r="R351" s="246"/>
      <c r="S351" s="246"/>
      <c r="T351" s="247"/>
      <c r="AT351" s="248" t="s">
        <v>158</v>
      </c>
      <c r="AU351" s="248" t="s">
        <v>84</v>
      </c>
      <c r="AV351" s="12" t="s">
        <v>84</v>
      </c>
      <c r="AW351" s="12" t="s">
        <v>35</v>
      </c>
      <c r="AX351" s="12" t="s">
        <v>72</v>
      </c>
      <c r="AY351" s="248" t="s">
        <v>147</v>
      </c>
    </row>
    <row r="352" s="12" customFormat="1">
      <c r="B352" s="238"/>
      <c r="C352" s="239"/>
      <c r="D352" s="225" t="s">
        <v>158</v>
      </c>
      <c r="E352" s="240" t="s">
        <v>21</v>
      </c>
      <c r="F352" s="241" t="s">
        <v>464</v>
      </c>
      <c r="G352" s="239"/>
      <c r="H352" s="242">
        <v>2.04</v>
      </c>
      <c r="I352" s="243"/>
      <c r="J352" s="239"/>
      <c r="K352" s="239"/>
      <c r="L352" s="244"/>
      <c r="M352" s="245"/>
      <c r="N352" s="246"/>
      <c r="O352" s="246"/>
      <c r="P352" s="246"/>
      <c r="Q352" s="246"/>
      <c r="R352" s="246"/>
      <c r="S352" s="246"/>
      <c r="T352" s="247"/>
      <c r="AT352" s="248" t="s">
        <v>158</v>
      </c>
      <c r="AU352" s="248" t="s">
        <v>84</v>
      </c>
      <c r="AV352" s="12" t="s">
        <v>84</v>
      </c>
      <c r="AW352" s="12" t="s">
        <v>35</v>
      </c>
      <c r="AX352" s="12" t="s">
        <v>72</v>
      </c>
      <c r="AY352" s="248" t="s">
        <v>147</v>
      </c>
    </row>
    <row r="353" s="13" customFormat="1">
      <c r="B353" s="249"/>
      <c r="C353" s="250"/>
      <c r="D353" s="225" t="s">
        <v>158</v>
      </c>
      <c r="E353" s="251" t="s">
        <v>21</v>
      </c>
      <c r="F353" s="252" t="s">
        <v>161</v>
      </c>
      <c r="G353" s="250"/>
      <c r="H353" s="253">
        <v>10.560000000000001</v>
      </c>
      <c r="I353" s="254"/>
      <c r="J353" s="250"/>
      <c r="K353" s="250"/>
      <c r="L353" s="255"/>
      <c r="M353" s="256"/>
      <c r="N353" s="257"/>
      <c r="O353" s="257"/>
      <c r="P353" s="257"/>
      <c r="Q353" s="257"/>
      <c r="R353" s="257"/>
      <c r="S353" s="257"/>
      <c r="T353" s="258"/>
      <c r="AT353" s="259" t="s">
        <v>158</v>
      </c>
      <c r="AU353" s="259" t="s">
        <v>84</v>
      </c>
      <c r="AV353" s="13" t="s">
        <v>154</v>
      </c>
      <c r="AW353" s="13" t="s">
        <v>35</v>
      </c>
      <c r="AX353" s="13" t="s">
        <v>77</v>
      </c>
      <c r="AY353" s="259" t="s">
        <v>147</v>
      </c>
    </row>
    <row r="354" s="1" customFormat="1" ht="25.5" customHeight="1">
      <c r="B354" s="45"/>
      <c r="C354" s="213" t="s">
        <v>465</v>
      </c>
      <c r="D354" s="213" t="s">
        <v>149</v>
      </c>
      <c r="E354" s="214" t="s">
        <v>466</v>
      </c>
      <c r="F354" s="215" t="s">
        <v>467</v>
      </c>
      <c r="G354" s="216" t="s">
        <v>152</v>
      </c>
      <c r="H354" s="217">
        <v>26.712</v>
      </c>
      <c r="I354" s="218"/>
      <c r="J354" s="219">
        <f>ROUND(I354*H354,2)</f>
        <v>0</v>
      </c>
      <c r="K354" s="215" t="s">
        <v>153</v>
      </c>
      <c r="L354" s="71"/>
      <c r="M354" s="220" t="s">
        <v>21</v>
      </c>
      <c r="N354" s="221" t="s">
        <v>43</v>
      </c>
      <c r="O354" s="46"/>
      <c r="P354" s="222">
        <f>O354*H354</f>
        <v>0</v>
      </c>
      <c r="Q354" s="222">
        <v>0.45432</v>
      </c>
      <c r="R354" s="222">
        <f>Q354*H354</f>
        <v>12.13579584</v>
      </c>
      <c r="S354" s="222">
        <v>0</v>
      </c>
      <c r="T354" s="223">
        <f>S354*H354</f>
        <v>0</v>
      </c>
      <c r="AR354" s="23" t="s">
        <v>154</v>
      </c>
      <c r="AT354" s="23" t="s">
        <v>149</v>
      </c>
      <c r="AU354" s="23" t="s">
        <v>84</v>
      </c>
      <c r="AY354" s="23" t="s">
        <v>147</v>
      </c>
      <c r="BE354" s="224">
        <f>IF(N354="základní",J354,0)</f>
        <v>0</v>
      </c>
      <c r="BF354" s="224">
        <f>IF(N354="snížená",J354,0)</f>
        <v>0</v>
      </c>
      <c r="BG354" s="224">
        <f>IF(N354="zákl. přenesená",J354,0)</f>
        <v>0</v>
      </c>
      <c r="BH354" s="224">
        <f>IF(N354="sníž. přenesená",J354,0)</f>
        <v>0</v>
      </c>
      <c r="BI354" s="224">
        <f>IF(N354="nulová",J354,0)</f>
        <v>0</v>
      </c>
      <c r="BJ354" s="23" t="s">
        <v>77</v>
      </c>
      <c r="BK354" s="224">
        <f>ROUND(I354*H354,2)</f>
        <v>0</v>
      </c>
      <c r="BL354" s="23" t="s">
        <v>154</v>
      </c>
      <c r="BM354" s="23" t="s">
        <v>468</v>
      </c>
    </row>
    <row r="355" s="1" customFormat="1">
      <c r="B355" s="45"/>
      <c r="C355" s="73"/>
      <c r="D355" s="225" t="s">
        <v>156</v>
      </c>
      <c r="E355" s="73"/>
      <c r="F355" s="226" t="s">
        <v>469</v>
      </c>
      <c r="G355" s="73"/>
      <c r="H355" s="73"/>
      <c r="I355" s="184"/>
      <c r="J355" s="73"/>
      <c r="K355" s="73"/>
      <c r="L355" s="71"/>
      <c r="M355" s="227"/>
      <c r="N355" s="46"/>
      <c r="O355" s="46"/>
      <c r="P355" s="46"/>
      <c r="Q355" s="46"/>
      <c r="R355" s="46"/>
      <c r="S355" s="46"/>
      <c r="T355" s="94"/>
      <c r="AT355" s="23" t="s">
        <v>156</v>
      </c>
      <c r="AU355" s="23" t="s">
        <v>84</v>
      </c>
    </row>
    <row r="356" s="11" customFormat="1">
      <c r="B356" s="228"/>
      <c r="C356" s="229"/>
      <c r="D356" s="225" t="s">
        <v>158</v>
      </c>
      <c r="E356" s="230" t="s">
        <v>21</v>
      </c>
      <c r="F356" s="231" t="s">
        <v>470</v>
      </c>
      <c r="G356" s="229"/>
      <c r="H356" s="230" t="s">
        <v>21</v>
      </c>
      <c r="I356" s="232"/>
      <c r="J356" s="229"/>
      <c r="K356" s="229"/>
      <c r="L356" s="233"/>
      <c r="M356" s="234"/>
      <c r="N356" s="235"/>
      <c r="O356" s="235"/>
      <c r="P356" s="235"/>
      <c r="Q356" s="235"/>
      <c r="R356" s="235"/>
      <c r="S356" s="235"/>
      <c r="T356" s="236"/>
      <c r="AT356" s="237" t="s">
        <v>158</v>
      </c>
      <c r="AU356" s="237" t="s">
        <v>84</v>
      </c>
      <c r="AV356" s="11" t="s">
        <v>77</v>
      </c>
      <c r="AW356" s="11" t="s">
        <v>35</v>
      </c>
      <c r="AX356" s="11" t="s">
        <v>72</v>
      </c>
      <c r="AY356" s="237" t="s">
        <v>147</v>
      </c>
    </row>
    <row r="357" s="12" customFormat="1">
      <c r="B357" s="238"/>
      <c r="C357" s="239"/>
      <c r="D357" s="225" t="s">
        <v>158</v>
      </c>
      <c r="E357" s="240" t="s">
        <v>21</v>
      </c>
      <c r="F357" s="241" t="s">
        <v>471</v>
      </c>
      <c r="G357" s="239"/>
      <c r="H357" s="242">
        <v>2.52</v>
      </c>
      <c r="I357" s="243"/>
      <c r="J357" s="239"/>
      <c r="K357" s="239"/>
      <c r="L357" s="244"/>
      <c r="M357" s="245"/>
      <c r="N357" s="246"/>
      <c r="O357" s="246"/>
      <c r="P357" s="246"/>
      <c r="Q357" s="246"/>
      <c r="R357" s="246"/>
      <c r="S357" s="246"/>
      <c r="T357" s="247"/>
      <c r="AT357" s="248" t="s">
        <v>158</v>
      </c>
      <c r="AU357" s="248" t="s">
        <v>84</v>
      </c>
      <c r="AV357" s="12" t="s">
        <v>84</v>
      </c>
      <c r="AW357" s="12" t="s">
        <v>35</v>
      </c>
      <c r="AX357" s="12" t="s">
        <v>72</v>
      </c>
      <c r="AY357" s="248" t="s">
        <v>147</v>
      </c>
    </row>
    <row r="358" s="12" customFormat="1">
      <c r="B358" s="238"/>
      <c r="C358" s="239"/>
      <c r="D358" s="225" t="s">
        <v>158</v>
      </c>
      <c r="E358" s="240" t="s">
        <v>21</v>
      </c>
      <c r="F358" s="241" t="s">
        <v>472</v>
      </c>
      <c r="G358" s="239"/>
      <c r="H358" s="242">
        <v>1.44</v>
      </c>
      <c r="I358" s="243"/>
      <c r="J358" s="239"/>
      <c r="K358" s="239"/>
      <c r="L358" s="244"/>
      <c r="M358" s="245"/>
      <c r="N358" s="246"/>
      <c r="O358" s="246"/>
      <c r="P358" s="246"/>
      <c r="Q358" s="246"/>
      <c r="R358" s="246"/>
      <c r="S358" s="246"/>
      <c r="T358" s="247"/>
      <c r="AT358" s="248" t="s">
        <v>158</v>
      </c>
      <c r="AU358" s="248" t="s">
        <v>84</v>
      </c>
      <c r="AV358" s="12" t="s">
        <v>84</v>
      </c>
      <c r="AW358" s="12" t="s">
        <v>35</v>
      </c>
      <c r="AX358" s="12" t="s">
        <v>72</v>
      </c>
      <c r="AY358" s="248" t="s">
        <v>147</v>
      </c>
    </row>
    <row r="359" s="12" customFormat="1">
      <c r="B359" s="238"/>
      <c r="C359" s="239"/>
      <c r="D359" s="225" t="s">
        <v>158</v>
      </c>
      <c r="E359" s="240" t="s">
        <v>21</v>
      </c>
      <c r="F359" s="241" t="s">
        <v>473</v>
      </c>
      <c r="G359" s="239"/>
      <c r="H359" s="242">
        <v>7.7400000000000002</v>
      </c>
      <c r="I359" s="243"/>
      <c r="J359" s="239"/>
      <c r="K359" s="239"/>
      <c r="L359" s="244"/>
      <c r="M359" s="245"/>
      <c r="N359" s="246"/>
      <c r="O359" s="246"/>
      <c r="P359" s="246"/>
      <c r="Q359" s="246"/>
      <c r="R359" s="246"/>
      <c r="S359" s="246"/>
      <c r="T359" s="247"/>
      <c r="AT359" s="248" t="s">
        <v>158</v>
      </c>
      <c r="AU359" s="248" t="s">
        <v>84</v>
      </c>
      <c r="AV359" s="12" t="s">
        <v>84</v>
      </c>
      <c r="AW359" s="12" t="s">
        <v>35</v>
      </c>
      <c r="AX359" s="12" t="s">
        <v>72</v>
      </c>
      <c r="AY359" s="248" t="s">
        <v>147</v>
      </c>
    </row>
    <row r="360" s="12" customFormat="1">
      <c r="B360" s="238"/>
      <c r="C360" s="239"/>
      <c r="D360" s="225" t="s">
        <v>158</v>
      </c>
      <c r="E360" s="240" t="s">
        <v>21</v>
      </c>
      <c r="F360" s="241" t="s">
        <v>474</v>
      </c>
      <c r="G360" s="239"/>
      <c r="H360" s="242">
        <v>10.32</v>
      </c>
      <c r="I360" s="243"/>
      <c r="J360" s="239"/>
      <c r="K360" s="239"/>
      <c r="L360" s="244"/>
      <c r="M360" s="245"/>
      <c r="N360" s="246"/>
      <c r="O360" s="246"/>
      <c r="P360" s="246"/>
      <c r="Q360" s="246"/>
      <c r="R360" s="246"/>
      <c r="S360" s="246"/>
      <c r="T360" s="247"/>
      <c r="AT360" s="248" t="s">
        <v>158</v>
      </c>
      <c r="AU360" s="248" t="s">
        <v>84</v>
      </c>
      <c r="AV360" s="12" t="s">
        <v>84</v>
      </c>
      <c r="AW360" s="12" t="s">
        <v>35</v>
      </c>
      <c r="AX360" s="12" t="s">
        <v>72</v>
      </c>
      <c r="AY360" s="248" t="s">
        <v>147</v>
      </c>
    </row>
    <row r="361" s="12" customFormat="1">
      <c r="B361" s="238"/>
      <c r="C361" s="239"/>
      <c r="D361" s="225" t="s">
        <v>158</v>
      </c>
      <c r="E361" s="240" t="s">
        <v>21</v>
      </c>
      <c r="F361" s="241" t="s">
        <v>475</v>
      </c>
      <c r="G361" s="239"/>
      <c r="H361" s="242">
        <v>0.90000000000000002</v>
      </c>
      <c r="I361" s="243"/>
      <c r="J361" s="239"/>
      <c r="K361" s="239"/>
      <c r="L361" s="244"/>
      <c r="M361" s="245"/>
      <c r="N361" s="246"/>
      <c r="O361" s="246"/>
      <c r="P361" s="246"/>
      <c r="Q361" s="246"/>
      <c r="R361" s="246"/>
      <c r="S361" s="246"/>
      <c r="T361" s="247"/>
      <c r="AT361" s="248" t="s">
        <v>158</v>
      </c>
      <c r="AU361" s="248" t="s">
        <v>84</v>
      </c>
      <c r="AV361" s="12" t="s">
        <v>84</v>
      </c>
      <c r="AW361" s="12" t="s">
        <v>35</v>
      </c>
      <c r="AX361" s="12" t="s">
        <v>72</v>
      </c>
      <c r="AY361" s="248" t="s">
        <v>147</v>
      </c>
    </row>
    <row r="362" s="12" customFormat="1">
      <c r="B362" s="238"/>
      <c r="C362" s="239"/>
      <c r="D362" s="225" t="s">
        <v>158</v>
      </c>
      <c r="E362" s="240" t="s">
        <v>21</v>
      </c>
      <c r="F362" s="241" t="s">
        <v>476</v>
      </c>
      <c r="G362" s="239"/>
      <c r="H362" s="242">
        <v>0.95999999999999996</v>
      </c>
      <c r="I362" s="243"/>
      <c r="J362" s="239"/>
      <c r="K362" s="239"/>
      <c r="L362" s="244"/>
      <c r="M362" s="245"/>
      <c r="N362" s="246"/>
      <c r="O362" s="246"/>
      <c r="P362" s="246"/>
      <c r="Q362" s="246"/>
      <c r="R362" s="246"/>
      <c r="S362" s="246"/>
      <c r="T362" s="247"/>
      <c r="AT362" s="248" t="s">
        <v>158</v>
      </c>
      <c r="AU362" s="248" t="s">
        <v>84</v>
      </c>
      <c r="AV362" s="12" t="s">
        <v>84</v>
      </c>
      <c r="AW362" s="12" t="s">
        <v>35</v>
      </c>
      <c r="AX362" s="12" t="s">
        <v>72</v>
      </c>
      <c r="AY362" s="248" t="s">
        <v>147</v>
      </c>
    </row>
    <row r="363" s="12" customFormat="1">
      <c r="B363" s="238"/>
      <c r="C363" s="239"/>
      <c r="D363" s="225" t="s">
        <v>158</v>
      </c>
      <c r="E363" s="240" t="s">
        <v>21</v>
      </c>
      <c r="F363" s="241" t="s">
        <v>477</v>
      </c>
      <c r="G363" s="239"/>
      <c r="H363" s="242">
        <v>1.4159999999999999</v>
      </c>
      <c r="I363" s="243"/>
      <c r="J363" s="239"/>
      <c r="K363" s="239"/>
      <c r="L363" s="244"/>
      <c r="M363" s="245"/>
      <c r="N363" s="246"/>
      <c r="O363" s="246"/>
      <c r="P363" s="246"/>
      <c r="Q363" s="246"/>
      <c r="R363" s="246"/>
      <c r="S363" s="246"/>
      <c r="T363" s="247"/>
      <c r="AT363" s="248" t="s">
        <v>158</v>
      </c>
      <c r="AU363" s="248" t="s">
        <v>84</v>
      </c>
      <c r="AV363" s="12" t="s">
        <v>84</v>
      </c>
      <c r="AW363" s="12" t="s">
        <v>35</v>
      </c>
      <c r="AX363" s="12" t="s">
        <v>72</v>
      </c>
      <c r="AY363" s="248" t="s">
        <v>147</v>
      </c>
    </row>
    <row r="364" s="12" customFormat="1">
      <c r="B364" s="238"/>
      <c r="C364" s="239"/>
      <c r="D364" s="225" t="s">
        <v>158</v>
      </c>
      <c r="E364" s="240" t="s">
        <v>21</v>
      </c>
      <c r="F364" s="241" t="s">
        <v>478</v>
      </c>
      <c r="G364" s="239"/>
      <c r="H364" s="242">
        <v>1.4159999999999999</v>
      </c>
      <c r="I364" s="243"/>
      <c r="J364" s="239"/>
      <c r="K364" s="239"/>
      <c r="L364" s="244"/>
      <c r="M364" s="245"/>
      <c r="N364" s="246"/>
      <c r="O364" s="246"/>
      <c r="P364" s="246"/>
      <c r="Q364" s="246"/>
      <c r="R364" s="246"/>
      <c r="S364" s="246"/>
      <c r="T364" s="247"/>
      <c r="AT364" s="248" t="s">
        <v>158</v>
      </c>
      <c r="AU364" s="248" t="s">
        <v>84</v>
      </c>
      <c r="AV364" s="12" t="s">
        <v>84</v>
      </c>
      <c r="AW364" s="12" t="s">
        <v>35</v>
      </c>
      <c r="AX364" s="12" t="s">
        <v>72</v>
      </c>
      <c r="AY364" s="248" t="s">
        <v>147</v>
      </c>
    </row>
    <row r="365" s="13" customFormat="1">
      <c r="B365" s="249"/>
      <c r="C365" s="250"/>
      <c r="D365" s="225" t="s">
        <v>158</v>
      </c>
      <c r="E365" s="251" t="s">
        <v>21</v>
      </c>
      <c r="F365" s="252" t="s">
        <v>161</v>
      </c>
      <c r="G365" s="250"/>
      <c r="H365" s="253">
        <v>26.712</v>
      </c>
      <c r="I365" s="254"/>
      <c r="J365" s="250"/>
      <c r="K365" s="250"/>
      <c r="L365" s="255"/>
      <c r="M365" s="256"/>
      <c r="N365" s="257"/>
      <c r="O365" s="257"/>
      <c r="P365" s="257"/>
      <c r="Q365" s="257"/>
      <c r="R365" s="257"/>
      <c r="S365" s="257"/>
      <c r="T365" s="258"/>
      <c r="AT365" s="259" t="s">
        <v>158</v>
      </c>
      <c r="AU365" s="259" t="s">
        <v>84</v>
      </c>
      <c r="AV365" s="13" t="s">
        <v>154</v>
      </c>
      <c r="AW365" s="13" t="s">
        <v>35</v>
      </c>
      <c r="AX365" s="13" t="s">
        <v>77</v>
      </c>
      <c r="AY365" s="259" t="s">
        <v>147</v>
      </c>
    </row>
    <row r="366" s="10" customFormat="1" ht="29.88" customHeight="1">
      <c r="B366" s="197"/>
      <c r="C366" s="198"/>
      <c r="D366" s="199" t="s">
        <v>71</v>
      </c>
      <c r="E366" s="211" t="s">
        <v>154</v>
      </c>
      <c r="F366" s="211" t="s">
        <v>479</v>
      </c>
      <c r="G366" s="198"/>
      <c r="H366" s="198"/>
      <c r="I366" s="201"/>
      <c r="J366" s="212">
        <f>BK366</f>
        <v>0</v>
      </c>
      <c r="K366" s="198"/>
      <c r="L366" s="203"/>
      <c r="M366" s="204"/>
      <c r="N366" s="205"/>
      <c r="O366" s="205"/>
      <c r="P366" s="206">
        <f>SUM(P367:P427)</f>
        <v>0</v>
      </c>
      <c r="Q366" s="205"/>
      <c r="R366" s="206">
        <f>SUM(R367:R427)</f>
        <v>24.658347190000001</v>
      </c>
      <c r="S366" s="205"/>
      <c r="T366" s="207">
        <f>SUM(T367:T427)</f>
        <v>0</v>
      </c>
      <c r="AR366" s="208" t="s">
        <v>77</v>
      </c>
      <c r="AT366" s="209" t="s">
        <v>71</v>
      </c>
      <c r="AU366" s="209" t="s">
        <v>77</v>
      </c>
      <c r="AY366" s="208" t="s">
        <v>147</v>
      </c>
      <c r="BK366" s="210">
        <f>SUM(BK367:BK427)</f>
        <v>0</v>
      </c>
    </row>
    <row r="367" s="1" customFormat="1" ht="38.25" customHeight="1">
      <c r="B367" s="45"/>
      <c r="C367" s="213" t="s">
        <v>480</v>
      </c>
      <c r="D367" s="213" t="s">
        <v>149</v>
      </c>
      <c r="E367" s="214" t="s">
        <v>481</v>
      </c>
      <c r="F367" s="215" t="s">
        <v>482</v>
      </c>
      <c r="G367" s="216" t="s">
        <v>168</v>
      </c>
      <c r="H367" s="217">
        <v>3.915</v>
      </c>
      <c r="I367" s="218"/>
      <c r="J367" s="219">
        <f>ROUND(I367*H367,2)</f>
        <v>0</v>
      </c>
      <c r="K367" s="215" t="s">
        <v>153</v>
      </c>
      <c r="L367" s="71"/>
      <c r="M367" s="220" t="s">
        <v>21</v>
      </c>
      <c r="N367" s="221" t="s">
        <v>43</v>
      </c>
      <c r="O367" s="46"/>
      <c r="P367" s="222">
        <f>O367*H367</f>
        <v>0</v>
      </c>
      <c r="Q367" s="222">
        <v>2.45343</v>
      </c>
      <c r="R367" s="222">
        <f>Q367*H367</f>
        <v>9.6051784500000004</v>
      </c>
      <c r="S367" s="222">
        <v>0</v>
      </c>
      <c r="T367" s="223">
        <f>S367*H367</f>
        <v>0</v>
      </c>
      <c r="AR367" s="23" t="s">
        <v>154</v>
      </c>
      <c r="AT367" s="23" t="s">
        <v>149</v>
      </c>
      <c r="AU367" s="23" t="s">
        <v>84</v>
      </c>
      <c r="AY367" s="23" t="s">
        <v>147</v>
      </c>
      <c r="BE367" s="224">
        <f>IF(N367="základní",J367,0)</f>
        <v>0</v>
      </c>
      <c r="BF367" s="224">
        <f>IF(N367="snížená",J367,0)</f>
        <v>0</v>
      </c>
      <c r="BG367" s="224">
        <f>IF(N367="zákl. přenesená",J367,0)</f>
        <v>0</v>
      </c>
      <c r="BH367" s="224">
        <f>IF(N367="sníž. přenesená",J367,0)</f>
        <v>0</v>
      </c>
      <c r="BI367" s="224">
        <f>IF(N367="nulová",J367,0)</f>
        <v>0</v>
      </c>
      <c r="BJ367" s="23" t="s">
        <v>77</v>
      </c>
      <c r="BK367" s="224">
        <f>ROUND(I367*H367,2)</f>
        <v>0</v>
      </c>
      <c r="BL367" s="23" t="s">
        <v>154</v>
      </c>
      <c r="BM367" s="23" t="s">
        <v>483</v>
      </c>
    </row>
    <row r="368" s="1" customFormat="1">
      <c r="B368" s="45"/>
      <c r="C368" s="73"/>
      <c r="D368" s="225" t="s">
        <v>156</v>
      </c>
      <c r="E368" s="73"/>
      <c r="F368" s="226" t="s">
        <v>484</v>
      </c>
      <c r="G368" s="73"/>
      <c r="H368" s="73"/>
      <c r="I368" s="184"/>
      <c r="J368" s="73"/>
      <c r="K368" s="73"/>
      <c r="L368" s="71"/>
      <c r="M368" s="227"/>
      <c r="N368" s="46"/>
      <c r="O368" s="46"/>
      <c r="P368" s="46"/>
      <c r="Q368" s="46"/>
      <c r="R368" s="46"/>
      <c r="S368" s="46"/>
      <c r="T368" s="94"/>
      <c r="AT368" s="23" t="s">
        <v>156</v>
      </c>
      <c r="AU368" s="23" t="s">
        <v>84</v>
      </c>
    </row>
    <row r="369" s="11" customFormat="1">
      <c r="B369" s="228"/>
      <c r="C369" s="229"/>
      <c r="D369" s="225" t="s">
        <v>158</v>
      </c>
      <c r="E369" s="230" t="s">
        <v>21</v>
      </c>
      <c r="F369" s="231" t="s">
        <v>485</v>
      </c>
      <c r="G369" s="229"/>
      <c r="H369" s="230" t="s">
        <v>21</v>
      </c>
      <c r="I369" s="232"/>
      <c r="J369" s="229"/>
      <c r="K369" s="229"/>
      <c r="L369" s="233"/>
      <c r="M369" s="234"/>
      <c r="N369" s="235"/>
      <c r="O369" s="235"/>
      <c r="P369" s="235"/>
      <c r="Q369" s="235"/>
      <c r="R369" s="235"/>
      <c r="S369" s="235"/>
      <c r="T369" s="236"/>
      <c r="AT369" s="237" t="s">
        <v>158</v>
      </c>
      <c r="AU369" s="237" t="s">
        <v>84</v>
      </c>
      <c r="AV369" s="11" t="s">
        <v>77</v>
      </c>
      <c r="AW369" s="11" t="s">
        <v>35</v>
      </c>
      <c r="AX369" s="11" t="s">
        <v>72</v>
      </c>
      <c r="AY369" s="237" t="s">
        <v>147</v>
      </c>
    </row>
    <row r="370" s="12" customFormat="1">
      <c r="B370" s="238"/>
      <c r="C370" s="239"/>
      <c r="D370" s="225" t="s">
        <v>158</v>
      </c>
      <c r="E370" s="240" t="s">
        <v>21</v>
      </c>
      <c r="F370" s="241" t="s">
        <v>486</v>
      </c>
      <c r="G370" s="239"/>
      <c r="H370" s="242">
        <v>2.6240000000000001</v>
      </c>
      <c r="I370" s="243"/>
      <c r="J370" s="239"/>
      <c r="K370" s="239"/>
      <c r="L370" s="244"/>
      <c r="M370" s="245"/>
      <c r="N370" s="246"/>
      <c r="O370" s="246"/>
      <c r="P370" s="246"/>
      <c r="Q370" s="246"/>
      <c r="R370" s="246"/>
      <c r="S370" s="246"/>
      <c r="T370" s="247"/>
      <c r="AT370" s="248" t="s">
        <v>158</v>
      </c>
      <c r="AU370" s="248" t="s">
        <v>84</v>
      </c>
      <c r="AV370" s="12" t="s">
        <v>84</v>
      </c>
      <c r="AW370" s="12" t="s">
        <v>35</v>
      </c>
      <c r="AX370" s="12" t="s">
        <v>72</v>
      </c>
      <c r="AY370" s="248" t="s">
        <v>147</v>
      </c>
    </row>
    <row r="371" s="12" customFormat="1">
      <c r="B371" s="238"/>
      <c r="C371" s="239"/>
      <c r="D371" s="225" t="s">
        <v>158</v>
      </c>
      <c r="E371" s="240" t="s">
        <v>21</v>
      </c>
      <c r="F371" s="241" t="s">
        <v>487</v>
      </c>
      <c r="G371" s="239"/>
      <c r="H371" s="242">
        <v>1.2909999999999999</v>
      </c>
      <c r="I371" s="243"/>
      <c r="J371" s="239"/>
      <c r="K371" s="239"/>
      <c r="L371" s="244"/>
      <c r="M371" s="245"/>
      <c r="N371" s="246"/>
      <c r="O371" s="246"/>
      <c r="P371" s="246"/>
      <c r="Q371" s="246"/>
      <c r="R371" s="246"/>
      <c r="S371" s="246"/>
      <c r="T371" s="247"/>
      <c r="AT371" s="248" t="s">
        <v>158</v>
      </c>
      <c r="AU371" s="248" t="s">
        <v>84</v>
      </c>
      <c r="AV371" s="12" t="s">
        <v>84</v>
      </c>
      <c r="AW371" s="12" t="s">
        <v>35</v>
      </c>
      <c r="AX371" s="12" t="s">
        <v>72</v>
      </c>
      <c r="AY371" s="248" t="s">
        <v>147</v>
      </c>
    </row>
    <row r="372" s="13" customFormat="1">
      <c r="B372" s="249"/>
      <c r="C372" s="250"/>
      <c r="D372" s="225" t="s">
        <v>158</v>
      </c>
      <c r="E372" s="251" t="s">
        <v>21</v>
      </c>
      <c r="F372" s="252" t="s">
        <v>161</v>
      </c>
      <c r="G372" s="250"/>
      <c r="H372" s="253">
        <v>3.915</v>
      </c>
      <c r="I372" s="254"/>
      <c r="J372" s="250"/>
      <c r="K372" s="250"/>
      <c r="L372" s="255"/>
      <c r="M372" s="256"/>
      <c r="N372" s="257"/>
      <c r="O372" s="257"/>
      <c r="P372" s="257"/>
      <c r="Q372" s="257"/>
      <c r="R372" s="257"/>
      <c r="S372" s="257"/>
      <c r="T372" s="258"/>
      <c r="AT372" s="259" t="s">
        <v>158</v>
      </c>
      <c r="AU372" s="259" t="s">
        <v>84</v>
      </c>
      <c r="AV372" s="13" t="s">
        <v>154</v>
      </c>
      <c r="AW372" s="13" t="s">
        <v>35</v>
      </c>
      <c r="AX372" s="13" t="s">
        <v>77</v>
      </c>
      <c r="AY372" s="259" t="s">
        <v>147</v>
      </c>
    </row>
    <row r="373" s="1" customFormat="1" ht="76.5" customHeight="1">
      <c r="B373" s="45"/>
      <c r="C373" s="213" t="s">
        <v>488</v>
      </c>
      <c r="D373" s="213" t="s">
        <v>149</v>
      </c>
      <c r="E373" s="214" t="s">
        <v>489</v>
      </c>
      <c r="F373" s="215" t="s">
        <v>490</v>
      </c>
      <c r="G373" s="216" t="s">
        <v>152</v>
      </c>
      <c r="H373" s="217">
        <v>75.340000000000003</v>
      </c>
      <c r="I373" s="218"/>
      <c r="J373" s="219">
        <f>ROUND(I373*H373,2)</f>
        <v>0</v>
      </c>
      <c r="K373" s="215" t="s">
        <v>21</v>
      </c>
      <c r="L373" s="71"/>
      <c r="M373" s="220" t="s">
        <v>21</v>
      </c>
      <c r="N373" s="221" t="s">
        <v>43</v>
      </c>
      <c r="O373" s="46"/>
      <c r="P373" s="222">
        <f>O373*H373</f>
        <v>0</v>
      </c>
      <c r="Q373" s="222">
        <v>0.0085100000000000002</v>
      </c>
      <c r="R373" s="222">
        <f>Q373*H373</f>
        <v>0.64114340000000003</v>
      </c>
      <c r="S373" s="222">
        <v>0</v>
      </c>
      <c r="T373" s="223">
        <f>S373*H373</f>
        <v>0</v>
      </c>
      <c r="AR373" s="23" t="s">
        <v>154</v>
      </c>
      <c r="AT373" s="23" t="s">
        <v>149</v>
      </c>
      <c r="AU373" s="23" t="s">
        <v>84</v>
      </c>
      <c r="AY373" s="23" t="s">
        <v>147</v>
      </c>
      <c r="BE373" s="224">
        <f>IF(N373="základní",J373,0)</f>
        <v>0</v>
      </c>
      <c r="BF373" s="224">
        <f>IF(N373="snížená",J373,0)</f>
        <v>0</v>
      </c>
      <c r="BG373" s="224">
        <f>IF(N373="zákl. přenesená",J373,0)</f>
        <v>0</v>
      </c>
      <c r="BH373" s="224">
        <f>IF(N373="sníž. přenesená",J373,0)</f>
        <v>0</v>
      </c>
      <c r="BI373" s="224">
        <f>IF(N373="nulová",J373,0)</f>
        <v>0</v>
      </c>
      <c r="BJ373" s="23" t="s">
        <v>77</v>
      </c>
      <c r="BK373" s="224">
        <f>ROUND(I373*H373,2)</f>
        <v>0</v>
      </c>
      <c r="BL373" s="23" t="s">
        <v>154</v>
      </c>
      <c r="BM373" s="23" t="s">
        <v>491</v>
      </c>
    </row>
    <row r="374" s="1" customFormat="1">
      <c r="B374" s="45"/>
      <c r="C374" s="73"/>
      <c r="D374" s="225" t="s">
        <v>156</v>
      </c>
      <c r="E374" s="73"/>
      <c r="F374" s="226" t="s">
        <v>492</v>
      </c>
      <c r="G374" s="73"/>
      <c r="H374" s="73"/>
      <c r="I374" s="184"/>
      <c r="J374" s="73"/>
      <c r="K374" s="73"/>
      <c r="L374" s="71"/>
      <c r="M374" s="227"/>
      <c r="N374" s="46"/>
      <c r="O374" s="46"/>
      <c r="P374" s="46"/>
      <c r="Q374" s="46"/>
      <c r="R374" s="46"/>
      <c r="S374" s="46"/>
      <c r="T374" s="94"/>
      <c r="AT374" s="23" t="s">
        <v>156</v>
      </c>
      <c r="AU374" s="23" t="s">
        <v>84</v>
      </c>
    </row>
    <row r="375" s="11" customFormat="1">
      <c r="B375" s="228"/>
      <c r="C375" s="229"/>
      <c r="D375" s="225" t="s">
        <v>158</v>
      </c>
      <c r="E375" s="230" t="s">
        <v>21</v>
      </c>
      <c r="F375" s="231" t="s">
        <v>485</v>
      </c>
      <c r="G375" s="229"/>
      <c r="H375" s="230" t="s">
        <v>21</v>
      </c>
      <c r="I375" s="232"/>
      <c r="J375" s="229"/>
      <c r="K375" s="229"/>
      <c r="L375" s="233"/>
      <c r="M375" s="234"/>
      <c r="N375" s="235"/>
      <c r="O375" s="235"/>
      <c r="P375" s="235"/>
      <c r="Q375" s="235"/>
      <c r="R375" s="235"/>
      <c r="S375" s="235"/>
      <c r="T375" s="236"/>
      <c r="AT375" s="237" t="s">
        <v>158</v>
      </c>
      <c r="AU375" s="237" t="s">
        <v>84</v>
      </c>
      <c r="AV375" s="11" t="s">
        <v>77</v>
      </c>
      <c r="AW375" s="11" t="s">
        <v>35</v>
      </c>
      <c r="AX375" s="11" t="s">
        <v>72</v>
      </c>
      <c r="AY375" s="237" t="s">
        <v>147</v>
      </c>
    </row>
    <row r="376" s="12" customFormat="1">
      <c r="B376" s="238"/>
      <c r="C376" s="239"/>
      <c r="D376" s="225" t="s">
        <v>158</v>
      </c>
      <c r="E376" s="240" t="s">
        <v>21</v>
      </c>
      <c r="F376" s="241" t="s">
        <v>493</v>
      </c>
      <c r="G376" s="239"/>
      <c r="H376" s="242">
        <v>61</v>
      </c>
      <c r="I376" s="243"/>
      <c r="J376" s="239"/>
      <c r="K376" s="239"/>
      <c r="L376" s="244"/>
      <c r="M376" s="245"/>
      <c r="N376" s="246"/>
      <c r="O376" s="246"/>
      <c r="P376" s="246"/>
      <c r="Q376" s="246"/>
      <c r="R376" s="246"/>
      <c r="S376" s="246"/>
      <c r="T376" s="247"/>
      <c r="AT376" s="248" t="s">
        <v>158</v>
      </c>
      <c r="AU376" s="248" t="s">
        <v>84</v>
      </c>
      <c r="AV376" s="12" t="s">
        <v>84</v>
      </c>
      <c r="AW376" s="12" t="s">
        <v>35</v>
      </c>
      <c r="AX376" s="12" t="s">
        <v>72</v>
      </c>
      <c r="AY376" s="248" t="s">
        <v>147</v>
      </c>
    </row>
    <row r="377" s="12" customFormat="1">
      <c r="B377" s="238"/>
      <c r="C377" s="239"/>
      <c r="D377" s="225" t="s">
        <v>158</v>
      </c>
      <c r="E377" s="240" t="s">
        <v>21</v>
      </c>
      <c r="F377" s="241" t="s">
        <v>494</v>
      </c>
      <c r="G377" s="239"/>
      <c r="H377" s="242">
        <v>14.34</v>
      </c>
      <c r="I377" s="243"/>
      <c r="J377" s="239"/>
      <c r="K377" s="239"/>
      <c r="L377" s="244"/>
      <c r="M377" s="245"/>
      <c r="N377" s="246"/>
      <c r="O377" s="246"/>
      <c r="P377" s="246"/>
      <c r="Q377" s="246"/>
      <c r="R377" s="246"/>
      <c r="S377" s="246"/>
      <c r="T377" s="247"/>
      <c r="AT377" s="248" t="s">
        <v>158</v>
      </c>
      <c r="AU377" s="248" t="s">
        <v>84</v>
      </c>
      <c r="AV377" s="12" t="s">
        <v>84</v>
      </c>
      <c r="AW377" s="12" t="s">
        <v>35</v>
      </c>
      <c r="AX377" s="12" t="s">
        <v>72</v>
      </c>
      <c r="AY377" s="248" t="s">
        <v>147</v>
      </c>
    </row>
    <row r="378" s="13" customFormat="1">
      <c r="B378" s="249"/>
      <c r="C378" s="250"/>
      <c r="D378" s="225" t="s">
        <v>158</v>
      </c>
      <c r="E378" s="251" t="s">
        <v>21</v>
      </c>
      <c r="F378" s="252" t="s">
        <v>161</v>
      </c>
      <c r="G378" s="250"/>
      <c r="H378" s="253">
        <v>75.340000000000003</v>
      </c>
      <c r="I378" s="254"/>
      <c r="J378" s="250"/>
      <c r="K378" s="250"/>
      <c r="L378" s="255"/>
      <c r="M378" s="256"/>
      <c r="N378" s="257"/>
      <c r="O378" s="257"/>
      <c r="P378" s="257"/>
      <c r="Q378" s="257"/>
      <c r="R378" s="257"/>
      <c r="S378" s="257"/>
      <c r="T378" s="258"/>
      <c r="AT378" s="259" t="s">
        <v>158</v>
      </c>
      <c r="AU378" s="259" t="s">
        <v>84</v>
      </c>
      <c r="AV378" s="13" t="s">
        <v>154</v>
      </c>
      <c r="AW378" s="13" t="s">
        <v>35</v>
      </c>
      <c r="AX378" s="13" t="s">
        <v>77</v>
      </c>
      <c r="AY378" s="259" t="s">
        <v>147</v>
      </c>
    </row>
    <row r="379" s="1" customFormat="1" ht="63.75" customHeight="1">
      <c r="B379" s="45"/>
      <c r="C379" s="213" t="s">
        <v>495</v>
      </c>
      <c r="D379" s="213" t="s">
        <v>149</v>
      </c>
      <c r="E379" s="214" t="s">
        <v>496</v>
      </c>
      <c r="F379" s="215" t="s">
        <v>497</v>
      </c>
      <c r="G379" s="216" t="s">
        <v>221</v>
      </c>
      <c r="H379" s="217">
        <v>0.46999999999999997</v>
      </c>
      <c r="I379" s="218"/>
      <c r="J379" s="219">
        <f>ROUND(I379*H379,2)</f>
        <v>0</v>
      </c>
      <c r="K379" s="215" t="s">
        <v>153</v>
      </c>
      <c r="L379" s="71"/>
      <c r="M379" s="220" t="s">
        <v>21</v>
      </c>
      <c r="N379" s="221" t="s">
        <v>43</v>
      </c>
      <c r="O379" s="46"/>
      <c r="P379" s="222">
        <f>O379*H379</f>
        <v>0</v>
      </c>
      <c r="Q379" s="222">
        <v>1.0551600000000001</v>
      </c>
      <c r="R379" s="222">
        <f>Q379*H379</f>
        <v>0.49592520000000001</v>
      </c>
      <c r="S379" s="222">
        <v>0</v>
      </c>
      <c r="T379" s="223">
        <f>S379*H379</f>
        <v>0</v>
      </c>
      <c r="AR379" s="23" t="s">
        <v>154</v>
      </c>
      <c r="AT379" s="23" t="s">
        <v>149</v>
      </c>
      <c r="AU379" s="23" t="s">
        <v>84</v>
      </c>
      <c r="AY379" s="23" t="s">
        <v>147</v>
      </c>
      <c r="BE379" s="224">
        <f>IF(N379="základní",J379,0)</f>
        <v>0</v>
      </c>
      <c r="BF379" s="224">
        <f>IF(N379="snížená",J379,0)</f>
        <v>0</v>
      </c>
      <c r="BG379" s="224">
        <f>IF(N379="zákl. přenesená",J379,0)</f>
        <v>0</v>
      </c>
      <c r="BH379" s="224">
        <f>IF(N379="sníž. přenesená",J379,0)</f>
        <v>0</v>
      </c>
      <c r="BI379" s="224">
        <f>IF(N379="nulová",J379,0)</f>
        <v>0</v>
      </c>
      <c r="BJ379" s="23" t="s">
        <v>77</v>
      </c>
      <c r="BK379" s="224">
        <f>ROUND(I379*H379,2)</f>
        <v>0</v>
      </c>
      <c r="BL379" s="23" t="s">
        <v>154</v>
      </c>
      <c r="BM379" s="23" t="s">
        <v>498</v>
      </c>
    </row>
    <row r="380" s="11" customFormat="1">
      <c r="B380" s="228"/>
      <c r="C380" s="229"/>
      <c r="D380" s="225" t="s">
        <v>158</v>
      </c>
      <c r="E380" s="230" t="s">
        <v>21</v>
      </c>
      <c r="F380" s="231" t="s">
        <v>485</v>
      </c>
      <c r="G380" s="229"/>
      <c r="H380" s="230" t="s">
        <v>21</v>
      </c>
      <c r="I380" s="232"/>
      <c r="J380" s="229"/>
      <c r="K380" s="229"/>
      <c r="L380" s="233"/>
      <c r="M380" s="234"/>
      <c r="N380" s="235"/>
      <c r="O380" s="235"/>
      <c r="P380" s="235"/>
      <c r="Q380" s="235"/>
      <c r="R380" s="235"/>
      <c r="S380" s="235"/>
      <c r="T380" s="236"/>
      <c r="AT380" s="237" t="s">
        <v>158</v>
      </c>
      <c r="AU380" s="237" t="s">
        <v>84</v>
      </c>
      <c r="AV380" s="11" t="s">
        <v>77</v>
      </c>
      <c r="AW380" s="11" t="s">
        <v>35</v>
      </c>
      <c r="AX380" s="11" t="s">
        <v>72</v>
      </c>
      <c r="AY380" s="237" t="s">
        <v>147</v>
      </c>
    </row>
    <row r="381" s="12" customFormat="1">
      <c r="B381" s="238"/>
      <c r="C381" s="239"/>
      <c r="D381" s="225" t="s">
        <v>158</v>
      </c>
      <c r="E381" s="240" t="s">
        <v>21</v>
      </c>
      <c r="F381" s="241" t="s">
        <v>499</v>
      </c>
      <c r="G381" s="239"/>
      <c r="H381" s="242">
        <v>0.315</v>
      </c>
      <c r="I381" s="243"/>
      <c r="J381" s="239"/>
      <c r="K381" s="239"/>
      <c r="L381" s="244"/>
      <c r="M381" s="245"/>
      <c r="N381" s="246"/>
      <c r="O381" s="246"/>
      <c r="P381" s="246"/>
      <c r="Q381" s="246"/>
      <c r="R381" s="246"/>
      <c r="S381" s="246"/>
      <c r="T381" s="247"/>
      <c r="AT381" s="248" t="s">
        <v>158</v>
      </c>
      <c r="AU381" s="248" t="s">
        <v>84</v>
      </c>
      <c r="AV381" s="12" t="s">
        <v>84</v>
      </c>
      <c r="AW381" s="12" t="s">
        <v>35</v>
      </c>
      <c r="AX381" s="12" t="s">
        <v>72</v>
      </c>
      <c r="AY381" s="248" t="s">
        <v>147</v>
      </c>
    </row>
    <row r="382" s="12" customFormat="1">
      <c r="B382" s="238"/>
      <c r="C382" s="239"/>
      <c r="D382" s="225" t="s">
        <v>158</v>
      </c>
      <c r="E382" s="240" t="s">
        <v>21</v>
      </c>
      <c r="F382" s="241" t="s">
        <v>500</v>
      </c>
      <c r="G382" s="239"/>
      <c r="H382" s="242">
        <v>0.155</v>
      </c>
      <c r="I382" s="243"/>
      <c r="J382" s="239"/>
      <c r="K382" s="239"/>
      <c r="L382" s="244"/>
      <c r="M382" s="245"/>
      <c r="N382" s="246"/>
      <c r="O382" s="246"/>
      <c r="P382" s="246"/>
      <c r="Q382" s="246"/>
      <c r="R382" s="246"/>
      <c r="S382" s="246"/>
      <c r="T382" s="247"/>
      <c r="AT382" s="248" t="s">
        <v>158</v>
      </c>
      <c r="AU382" s="248" t="s">
        <v>84</v>
      </c>
      <c r="AV382" s="12" t="s">
        <v>84</v>
      </c>
      <c r="AW382" s="12" t="s">
        <v>35</v>
      </c>
      <c r="AX382" s="12" t="s">
        <v>72</v>
      </c>
      <c r="AY382" s="248" t="s">
        <v>147</v>
      </c>
    </row>
    <row r="383" s="13" customFormat="1">
      <c r="B383" s="249"/>
      <c r="C383" s="250"/>
      <c r="D383" s="225" t="s">
        <v>158</v>
      </c>
      <c r="E383" s="251" t="s">
        <v>21</v>
      </c>
      <c r="F383" s="252" t="s">
        <v>161</v>
      </c>
      <c r="G383" s="250"/>
      <c r="H383" s="253">
        <v>0.46999999999999997</v>
      </c>
      <c r="I383" s="254"/>
      <c r="J383" s="250"/>
      <c r="K383" s="250"/>
      <c r="L383" s="255"/>
      <c r="M383" s="256"/>
      <c r="N383" s="257"/>
      <c r="O383" s="257"/>
      <c r="P383" s="257"/>
      <c r="Q383" s="257"/>
      <c r="R383" s="257"/>
      <c r="S383" s="257"/>
      <c r="T383" s="258"/>
      <c r="AT383" s="259" t="s">
        <v>158</v>
      </c>
      <c r="AU383" s="259" t="s">
        <v>84</v>
      </c>
      <c r="AV383" s="13" t="s">
        <v>154</v>
      </c>
      <c r="AW383" s="13" t="s">
        <v>35</v>
      </c>
      <c r="AX383" s="13" t="s">
        <v>77</v>
      </c>
      <c r="AY383" s="259" t="s">
        <v>147</v>
      </c>
    </row>
    <row r="384" s="1" customFormat="1" ht="63.75" customHeight="1">
      <c r="B384" s="45"/>
      <c r="C384" s="213" t="s">
        <v>501</v>
      </c>
      <c r="D384" s="213" t="s">
        <v>149</v>
      </c>
      <c r="E384" s="214" t="s">
        <v>502</v>
      </c>
      <c r="F384" s="215" t="s">
        <v>503</v>
      </c>
      <c r="G384" s="216" t="s">
        <v>221</v>
      </c>
      <c r="H384" s="217">
        <v>0.39800000000000002</v>
      </c>
      <c r="I384" s="218"/>
      <c r="J384" s="219">
        <f>ROUND(I384*H384,2)</f>
        <v>0</v>
      </c>
      <c r="K384" s="215" t="s">
        <v>153</v>
      </c>
      <c r="L384" s="71"/>
      <c r="M384" s="220" t="s">
        <v>21</v>
      </c>
      <c r="N384" s="221" t="s">
        <v>43</v>
      </c>
      <c r="O384" s="46"/>
      <c r="P384" s="222">
        <f>O384*H384</f>
        <v>0</v>
      </c>
      <c r="Q384" s="222">
        <v>1.06277</v>
      </c>
      <c r="R384" s="222">
        <f>Q384*H384</f>
        <v>0.42298246</v>
      </c>
      <c r="S384" s="222">
        <v>0</v>
      </c>
      <c r="T384" s="223">
        <f>S384*H384</f>
        <v>0</v>
      </c>
      <c r="AR384" s="23" t="s">
        <v>154</v>
      </c>
      <c r="AT384" s="23" t="s">
        <v>149</v>
      </c>
      <c r="AU384" s="23" t="s">
        <v>84</v>
      </c>
      <c r="AY384" s="23" t="s">
        <v>147</v>
      </c>
      <c r="BE384" s="224">
        <f>IF(N384="základní",J384,0)</f>
        <v>0</v>
      </c>
      <c r="BF384" s="224">
        <f>IF(N384="snížená",J384,0)</f>
        <v>0</v>
      </c>
      <c r="BG384" s="224">
        <f>IF(N384="zákl. přenesená",J384,0)</f>
        <v>0</v>
      </c>
      <c r="BH384" s="224">
        <f>IF(N384="sníž. přenesená",J384,0)</f>
        <v>0</v>
      </c>
      <c r="BI384" s="224">
        <f>IF(N384="nulová",J384,0)</f>
        <v>0</v>
      </c>
      <c r="BJ384" s="23" t="s">
        <v>77</v>
      </c>
      <c r="BK384" s="224">
        <f>ROUND(I384*H384,2)</f>
        <v>0</v>
      </c>
      <c r="BL384" s="23" t="s">
        <v>154</v>
      </c>
      <c r="BM384" s="23" t="s">
        <v>504</v>
      </c>
    </row>
    <row r="385" s="11" customFormat="1">
      <c r="B385" s="228"/>
      <c r="C385" s="229"/>
      <c r="D385" s="225" t="s">
        <v>158</v>
      </c>
      <c r="E385" s="230" t="s">
        <v>21</v>
      </c>
      <c r="F385" s="231" t="s">
        <v>485</v>
      </c>
      <c r="G385" s="229"/>
      <c r="H385" s="230" t="s">
        <v>21</v>
      </c>
      <c r="I385" s="232"/>
      <c r="J385" s="229"/>
      <c r="K385" s="229"/>
      <c r="L385" s="233"/>
      <c r="M385" s="234"/>
      <c r="N385" s="235"/>
      <c r="O385" s="235"/>
      <c r="P385" s="235"/>
      <c r="Q385" s="235"/>
      <c r="R385" s="235"/>
      <c r="S385" s="235"/>
      <c r="T385" s="236"/>
      <c r="AT385" s="237" t="s">
        <v>158</v>
      </c>
      <c r="AU385" s="237" t="s">
        <v>84</v>
      </c>
      <c r="AV385" s="11" t="s">
        <v>77</v>
      </c>
      <c r="AW385" s="11" t="s">
        <v>35</v>
      </c>
      <c r="AX385" s="11" t="s">
        <v>72</v>
      </c>
      <c r="AY385" s="237" t="s">
        <v>147</v>
      </c>
    </row>
    <row r="386" s="12" customFormat="1">
      <c r="B386" s="238"/>
      <c r="C386" s="239"/>
      <c r="D386" s="225" t="s">
        <v>158</v>
      </c>
      <c r="E386" s="240" t="s">
        <v>21</v>
      </c>
      <c r="F386" s="241" t="s">
        <v>505</v>
      </c>
      <c r="G386" s="239"/>
      <c r="H386" s="242">
        <v>0.32200000000000001</v>
      </c>
      <c r="I386" s="243"/>
      <c r="J386" s="239"/>
      <c r="K386" s="239"/>
      <c r="L386" s="244"/>
      <c r="M386" s="245"/>
      <c r="N386" s="246"/>
      <c r="O386" s="246"/>
      <c r="P386" s="246"/>
      <c r="Q386" s="246"/>
      <c r="R386" s="246"/>
      <c r="S386" s="246"/>
      <c r="T386" s="247"/>
      <c r="AT386" s="248" t="s">
        <v>158</v>
      </c>
      <c r="AU386" s="248" t="s">
        <v>84</v>
      </c>
      <c r="AV386" s="12" t="s">
        <v>84</v>
      </c>
      <c r="AW386" s="12" t="s">
        <v>35</v>
      </c>
      <c r="AX386" s="12" t="s">
        <v>72</v>
      </c>
      <c r="AY386" s="248" t="s">
        <v>147</v>
      </c>
    </row>
    <row r="387" s="12" customFormat="1">
      <c r="B387" s="238"/>
      <c r="C387" s="239"/>
      <c r="D387" s="225" t="s">
        <v>158</v>
      </c>
      <c r="E387" s="240" t="s">
        <v>21</v>
      </c>
      <c r="F387" s="241" t="s">
        <v>506</v>
      </c>
      <c r="G387" s="239"/>
      <c r="H387" s="242">
        <v>0.075999999999999998</v>
      </c>
      <c r="I387" s="243"/>
      <c r="J387" s="239"/>
      <c r="K387" s="239"/>
      <c r="L387" s="244"/>
      <c r="M387" s="245"/>
      <c r="N387" s="246"/>
      <c r="O387" s="246"/>
      <c r="P387" s="246"/>
      <c r="Q387" s="246"/>
      <c r="R387" s="246"/>
      <c r="S387" s="246"/>
      <c r="T387" s="247"/>
      <c r="AT387" s="248" t="s">
        <v>158</v>
      </c>
      <c r="AU387" s="248" t="s">
        <v>84</v>
      </c>
      <c r="AV387" s="12" t="s">
        <v>84</v>
      </c>
      <c r="AW387" s="12" t="s">
        <v>35</v>
      </c>
      <c r="AX387" s="12" t="s">
        <v>72</v>
      </c>
      <c r="AY387" s="248" t="s">
        <v>147</v>
      </c>
    </row>
    <row r="388" s="13" customFormat="1">
      <c r="B388" s="249"/>
      <c r="C388" s="250"/>
      <c r="D388" s="225" t="s">
        <v>158</v>
      </c>
      <c r="E388" s="251" t="s">
        <v>21</v>
      </c>
      <c r="F388" s="252" t="s">
        <v>161</v>
      </c>
      <c r="G388" s="250"/>
      <c r="H388" s="253">
        <v>0.39800000000000002</v>
      </c>
      <c r="I388" s="254"/>
      <c r="J388" s="250"/>
      <c r="K388" s="250"/>
      <c r="L388" s="255"/>
      <c r="M388" s="256"/>
      <c r="N388" s="257"/>
      <c r="O388" s="257"/>
      <c r="P388" s="257"/>
      <c r="Q388" s="257"/>
      <c r="R388" s="257"/>
      <c r="S388" s="257"/>
      <c r="T388" s="258"/>
      <c r="AT388" s="259" t="s">
        <v>158</v>
      </c>
      <c r="AU388" s="259" t="s">
        <v>84</v>
      </c>
      <c r="AV388" s="13" t="s">
        <v>154</v>
      </c>
      <c r="AW388" s="13" t="s">
        <v>35</v>
      </c>
      <c r="AX388" s="13" t="s">
        <v>77</v>
      </c>
      <c r="AY388" s="259" t="s">
        <v>147</v>
      </c>
    </row>
    <row r="389" s="1" customFormat="1" ht="25.5" customHeight="1">
      <c r="B389" s="45"/>
      <c r="C389" s="213" t="s">
        <v>507</v>
      </c>
      <c r="D389" s="213" t="s">
        <v>149</v>
      </c>
      <c r="E389" s="214" t="s">
        <v>508</v>
      </c>
      <c r="F389" s="215" t="s">
        <v>509</v>
      </c>
      <c r="G389" s="216" t="s">
        <v>221</v>
      </c>
      <c r="H389" s="217">
        <v>1.1419999999999999</v>
      </c>
      <c r="I389" s="218"/>
      <c r="J389" s="219">
        <f>ROUND(I389*H389,2)</f>
        <v>0</v>
      </c>
      <c r="K389" s="215" t="s">
        <v>153</v>
      </c>
      <c r="L389" s="71"/>
      <c r="M389" s="220" t="s">
        <v>21</v>
      </c>
      <c r="N389" s="221" t="s">
        <v>43</v>
      </c>
      <c r="O389" s="46"/>
      <c r="P389" s="222">
        <f>O389*H389</f>
        <v>0</v>
      </c>
      <c r="Q389" s="222">
        <v>0.017090000000000001</v>
      </c>
      <c r="R389" s="222">
        <f>Q389*H389</f>
        <v>0.019516780000000001</v>
      </c>
      <c r="S389" s="222">
        <v>0</v>
      </c>
      <c r="T389" s="223">
        <f>S389*H389</f>
        <v>0</v>
      </c>
      <c r="AR389" s="23" t="s">
        <v>154</v>
      </c>
      <c r="AT389" s="23" t="s">
        <v>149</v>
      </c>
      <c r="AU389" s="23" t="s">
        <v>84</v>
      </c>
      <c r="AY389" s="23" t="s">
        <v>147</v>
      </c>
      <c r="BE389" s="224">
        <f>IF(N389="základní",J389,0)</f>
        <v>0</v>
      </c>
      <c r="BF389" s="224">
        <f>IF(N389="snížená",J389,0)</f>
        <v>0</v>
      </c>
      <c r="BG389" s="224">
        <f>IF(N389="zákl. přenesená",J389,0)</f>
        <v>0</v>
      </c>
      <c r="BH389" s="224">
        <f>IF(N389="sníž. přenesená",J389,0)</f>
        <v>0</v>
      </c>
      <c r="BI389" s="224">
        <f>IF(N389="nulová",J389,0)</f>
        <v>0</v>
      </c>
      <c r="BJ389" s="23" t="s">
        <v>77</v>
      </c>
      <c r="BK389" s="224">
        <f>ROUND(I389*H389,2)</f>
        <v>0</v>
      </c>
      <c r="BL389" s="23" t="s">
        <v>154</v>
      </c>
      <c r="BM389" s="23" t="s">
        <v>510</v>
      </c>
    </row>
    <row r="390" s="1" customFormat="1">
      <c r="B390" s="45"/>
      <c r="C390" s="73"/>
      <c r="D390" s="225" t="s">
        <v>156</v>
      </c>
      <c r="E390" s="73"/>
      <c r="F390" s="226" t="s">
        <v>511</v>
      </c>
      <c r="G390" s="73"/>
      <c r="H390" s="73"/>
      <c r="I390" s="184"/>
      <c r="J390" s="73"/>
      <c r="K390" s="73"/>
      <c r="L390" s="71"/>
      <c r="M390" s="227"/>
      <c r="N390" s="46"/>
      <c r="O390" s="46"/>
      <c r="P390" s="46"/>
      <c r="Q390" s="46"/>
      <c r="R390" s="46"/>
      <c r="S390" s="46"/>
      <c r="T390" s="94"/>
      <c r="AT390" s="23" t="s">
        <v>156</v>
      </c>
      <c r="AU390" s="23" t="s">
        <v>84</v>
      </c>
    </row>
    <row r="391" s="11" customFormat="1">
      <c r="B391" s="228"/>
      <c r="C391" s="229"/>
      <c r="D391" s="225" t="s">
        <v>158</v>
      </c>
      <c r="E391" s="230" t="s">
        <v>21</v>
      </c>
      <c r="F391" s="231" t="s">
        <v>485</v>
      </c>
      <c r="G391" s="229"/>
      <c r="H391" s="230" t="s">
        <v>21</v>
      </c>
      <c r="I391" s="232"/>
      <c r="J391" s="229"/>
      <c r="K391" s="229"/>
      <c r="L391" s="233"/>
      <c r="M391" s="234"/>
      <c r="N391" s="235"/>
      <c r="O391" s="235"/>
      <c r="P391" s="235"/>
      <c r="Q391" s="235"/>
      <c r="R391" s="235"/>
      <c r="S391" s="235"/>
      <c r="T391" s="236"/>
      <c r="AT391" s="237" t="s">
        <v>158</v>
      </c>
      <c r="AU391" s="237" t="s">
        <v>84</v>
      </c>
      <c r="AV391" s="11" t="s">
        <v>77</v>
      </c>
      <c r="AW391" s="11" t="s">
        <v>35</v>
      </c>
      <c r="AX391" s="11" t="s">
        <v>72</v>
      </c>
      <c r="AY391" s="237" t="s">
        <v>147</v>
      </c>
    </row>
    <row r="392" s="12" customFormat="1">
      <c r="B392" s="238"/>
      <c r="C392" s="239"/>
      <c r="D392" s="225" t="s">
        <v>158</v>
      </c>
      <c r="E392" s="240" t="s">
        <v>21</v>
      </c>
      <c r="F392" s="241" t="s">
        <v>512</v>
      </c>
      <c r="G392" s="239"/>
      <c r="H392" s="242">
        <v>0.30199999999999999</v>
      </c>
      <c r="I392" s="243"/>
      <c r="J392" s="239"/>
      <c r="K392" s="239"/>
      <c r="L392" s="244"/>
      <c r="M392" s="245"/>
      <c r="N392" s="246"/>
      <c r="O392" s="246"/>
      <c r="P392" s="246"/>
      <c r="Q392" s="246"/>
      <c r="R392" s="246"/>
      <c r="S392" s="246"/>
      <c r="T392" s="247"/>
      <c r="AT392" s="248" t="s">
        <v>158</v>
      </c>
      <c r="AU392" s="248" t="s">
        <v>84</v>
      </c>
      <c r="AV392" s="12" t="s">
        <v>84</v>
      </c>
      <c r="AW392" s="12" t="s">
        <v>35</v>
      </c>
      <c r="AX392" s="12" t="s">
        <v>72</v>
      </c>
      <c r="AY392" s="248" t="s">
        <v>147</v>
      </c>
    </row>
    <row r="393" s="12" customFormat="1">
      <c r="B393" s="238"/>
      <c r="C393" s="239"/>
      <c r="D393" s="225" t="s">
        <v>158</v>
      </c>
      <c r="E393" s="240" t="s">
        <v>21</v>
      </c>
      <c r="F393" s="241" t="s">
        <v>513</v>
      </c>
      <c r="G393" s="239"/>
      <c r="H393" s="242">
        <v>0.14499999999999999</v>
      </c>
      <c r="I393" s="243"/>
      <c r="J393" s="239"/>
      <c r="K393" s="239"/>
      <c r="L393" s="244"/>
      <c r="M393" s="245"/>
      <c r="N393" s="246"/>
      <c r="O393" s="246"/>
      <c r="P393" s="246"/>
      <c r="Q393" s="246"/>
      <c r="R393" s="246"/>
      <c r="S393" s="246"/>
      <c r="T393" s="247"/>
      <c r="AT393" s="248" t="s">
        <v>158</v>
      </c>
      <c r="AU393" s="248" t="s">
        <v>84</v>
      </c>
      <c r="AV393" s="12" t="s">
        <v>84</v>
      </c>
      <c r="AW393" s="12" t="s">
        <v>35</v>
      </c>
      <c r="AX393" s="12" t="s">
        <v>72</v>
      </c>
      <c r="AY393" s="248" t="s">
        <v>147</v>
      </c>
    </row>
    <row r="394" s="12" customFormat="1">
      <c r="B394" s="238"/>
      <c r="C394" s="239"/>
      <c r="D394" s="225" t="s">
        <v>158</v>
      </c>
      <c r="E394" s="240" t="s">
        <v>21</v>
      </c>
      <c r="F394" s="241" t="s">
        <v>514</v>
      </c>
      <c r="G394" s="239"/>
      <c r="H394" s="242">
        <v>0.14499999999999999</v>
      </c>
      <c r="I394" s="243"/>
      <c r="J394" s="239"/>
      <c r="K394" s="239"/>
      <c r="L394" s="244"/>
      <c r="M394" s="245"/>
      <c r="N394" s="246"/>
      <c r="O394" s="246"/>
      <c r="P394" s="246"/>
      <c r="Q394" s="246"/>
      <c r="R394" s="246"/>
      <c r="S394" s="246"/>
      <c r="T394" s="247"/>
      <c r="AT394" s="248" t="s">
        <v>158</v>
      </c>
      <c r="AU394" s="248" t="s">
        <v>84</v>
      </c>
      <c r="AV394" s="12" t="s">
        <v>84</v>
      </c>
      <c r="AW394" s="12" t="s">
        <v>35</v>
      </c>
      <c r="AX394" s="12" t="s">
        <v>72</v>
      </c>
      <c r="AY394" s="248" t="s">
        <v>147</v>
      </c>
    </row>
    <row r="395" s="12" customFormat="1">
      <c r="B395" s="238"/>
      <c r="C395" s="239"/>
      <c r="D395" s="225" t="s">
        <v>158</v>
      </c>
      <c r="E395" s="240" t="s">
        <v>21</v>
      </c>
      <c r="F395" s="241" t="s">
        <v>515</v>
      </c>
      <c r="G395" s="239"/>
      <c r="H395" s="242">
        <v>0.14499999999999999</v>
      </c>
      <c r="I395" s="243"/>
      <c r="J395" s="239"/>
      <c r="K395" s="239"/>
      <c r="L395" s="244"/>
      <c r="M395" s="245"/>
      <c r="N395" s="246"/>
      <c r="O395" s="246"/>
      <c r="P395" s="246"/>
      <c r="Q395" s="246"/>
      <c r="R395" s="246"/>
      <c r="S395" s="246"/>
      <c r="T395" s="247"/>
      <c r="AT395" s="248" t="s">
        <v>158</v>
      </c>
      <c r="AU395" s="248" t="s">
        <v>84</v>
      </c>
      <c r="AV395" s="12" t="s">
        <v>84</v>
      </c>
      <c r="AW395" s="12" t="s">
        <v>35</v>
      </c>
      <c r="AX395" s="12" t="s">
        <v>72</v>
      </c>
      <c r="AY395" s="248" t="s">
        <v>147</v>
      </c>
    </row>
    <row r="396" s="12" customFormat="1">
      <c r="B396" s="238"/>
      <c r="C396" s="239"/>
      <c r="D396" s="225" t="s">
        <v>158</v>
      </c>
      <c r="E396" s="240" t="s">
        <v>21</v>
      </c>
      <c r="F396" s="241" t="s">
        <v>516</v>
      </c>
      <c r="G396" s="239"/>
      <c r="H396" s="242">
        <v>0.40500000000000003</v>
      </c>
      <c r="I396" s="243"/>
      <c r="J396" s="239"/>
      <c r="K396" s="239"/>
      <c r="L396" s="244"/>
      <c r="M396" s="245"/>
      <c r="N396" s="246"/>
      <c r="O396" s="246"/>
      <c r="P396" s="246"/>
      <c r="Q396" s="246"/>
      <c r="R396" s="246"/>
      <c r="S396" s="246"/>
      <c r="T396" s="247"/>
      <c r="AT396" s="248" t="s">
        <v>158</v>
      </c>
      <c r="AU396" s="248" t="s">
        <v>84</v>
      </c>
      <c r="AV396" s="12" t="s">
        <v>84</v>
      </c>
      <c r="AW396" s="12" t="s">
        <v>35</v>
      </c>
      <c r="AX396" s="12" t="s">
        <v>72</v>
      </c>
      <c r="AY396" s="248" t="s">
        <v>147</v>
      </c>
    </row>
    <row r="397" s="13" customFormat="1">
      <c r="B397" s="249"/>
      <c r="C397" s="250"/>
      <c r="D397" s="225" t="s">
        <v>158</v>
      </c>
      <c r="E397" s="251" t="s">
        <v>21</v>
      </c>
      <c r="F397" s="252" t="s">
        <v>161</v>
      </c>
      <c r="G397" s="250"/>
      <c r="H397" s="253">
        <v>1.1419999999999999</v>
      </c>
      <c r="I397" s="254"/>
      <c r="J397" s="250"/>
      <c r="K397" s="250"/>
      <c r="L397" s="255"/>
      <c r="M397" s="256"/>
      <c r="N397" s="257"/>
      <c r="O397" s="257"/>
      <c r="P397" s="257"/>
      <c r="Q397" s="257"/>
      <c r="R397" s="257"/>
      <c r="S397" s="257"/>
      <c r="T397" s="258"/>
      <c r="AT397" s="259" t="s">
        <v>158</v>
      </c>
      <c r="AU397" s="259" t="s">
        <v>84</v>
      </c>
      <c r="AV397" s="13" t="s">
        <v>154</v>
      </c>
      <c r="AW397" s="13" t="s">
        <v>35</v>
      </c>
      <c r="AX397" s="13" t="s">
        <v>77</v>
      </c>
      <c r="AY397" s="259" t="s">
        <v>147</v>
      </c>
    </row>
    <row r="398" s="1" customFormat="1" ht="16.5" customHeight="1">
      <c r="B398" s="45"/>
      <c r="C398" s="260" t="s">
        <v>517</v>
      </c>
      <c r="D398" s="260" t="s">
        <v>237</v>
      </c>
      <c r="E398" s="261" t="s">
        <v>518</v>
      </c>
      <c r="F398" s="262" t="s">
        <v>519</v>
      </c>
      <c r="G398" s="263" t="s">
        <v>221</v>
      </c>
      <c r="H398" s="264">
        <v>1.0269999999999999</v>
      </c>
      <c r="I398" s="265"/>
      <c r="J398" s="266">
        <f>ROUND(I398*H398,2)</f>
        <v>0</v>
      </c>
      <c r="K398" s="262" t="s">
        <v>153</v>
      </c>
      <c r="L398" s="267"/>
      <c r="M398" s="268" t="s">
        <v>21</v>
      </c>
      <c r="N398" s="269" t="s">
        <v>43</v>
      </c>
      <c r="O398" s="46"/>
      <c r="P398" s="222">
        <f>O398*H398</f>
        <v>0</v>
      </c>
      <c r="Q398" s="222">
        <v>1</v>
      </c>
      <c r="R398" s="222">
        <f>Q398*H398</f>
        <v>1.0269999999999999</v>
      </c>
      <c r="S398" s="222">
        <v>0</v>
      </c>
      <c r="T398" s="223">
        <f>S398*H398</f>
        <v>0</v>
      </c>
      <c r="AR398" s="23" t="s">
        <v>193</v>
      </c>
      <c r="AT398" s="23" t="s">
        <v>237</v>
      </c>
      <c r="AU398" s="23" t="s">
        <v>84</v>
      </c>
      <c r="AY398" s="23" t="s">
        <v>147</v>
      </c>
      <c r="BE398" s="224">
        <f>IF(N398="základní",J398,0)</f>
        <v>0</v>
      </c>
      <c r="BF398" s="224">
        <f>IF(N398="snížená",J398,0)</f>
        <v>0</v>
      </c>
      <c r="BG398" s="224">
        <f>IF(N398="zákl. přenesená",J398,0)</f>
        <v>0</v>
      </c>
      <c r="BH398" s="224">
        <f>IF(N398="sníž. přenesená",J398,0)</f>
        <v>0</v>
      </c>
      <c r="BI398" s="224">
        <f>IF(N398="nulová",J398,0)</f>
        <v>0</v>
      </c>
      <c r="BJ398" s="23" t="s">
        <v>77</v>
      </c>
      <c r="BK398" s="224">
        <f>ROUND(I398*H398,2)</f>
        <v>0</v>
      </c>
      <c r="BL398" s="23" t="s">
        <v>154</v>
      </c>
      <c r="BM398" s="23" t="s">
        <v>520</v>
      </c>
    </row>
    <row r="399" s="1" customFormat="1" ht="16.5" customHeight="1">
      <c r="B399" s="45"/>
      <c r="C399" s="260" t="s">
        <v>521</v>
      </c>
      <c r="D399" s="260" t="s">
        <v>237</v>
      </c>
      <c r="E399" s="261" t="s">
        <v>522</v>
      </c>
      <c r="F399" s="262" t="s">
        <v>523</v>
      </c>
      <c r="G399" s="263" t="s">
        <v>221</v>
      </c>
      <c r="H399" s="264">
        <v>0.11500000000000001</v>
      </c>
      <c r="I399" s="265"/>
      <c r="J399" s="266">
        <f>ROUND(I399*H399,2)</f>
        <v>0</v>
      </c>
      <c r="K399" s="262" t="s">
        <v>153</v>
      </c>
      <c r="L399" s="267"/>
      <c r="M399" s="268" t="s">
        <v>21</v>
      </c>
      <c r="N399" s="269" t="s">
        <v>43</v>
      </c>
      <c r="O399" s="46"/>
      <c r="P399" s="222">
        <f>O399*H399</f>
        <v>0</v>
      </c>
      <c r="Q399" s="222">
        <v>1</v>
      </c>
      <c r="R399" s="222">
        <f>Q399*H399</f>
        <v>0.11500000000000001</v>
      </c>
      <c r="S399" s="222">
        <v>0</v>
      </c>
      <c r="T399" s="223">
        <f>S399*H399</f>
        <v>0</v>
      </c>
      <c r="AR399" s="23" t="s">
        <v>193</v>
      </c>
      <c r="AT399" s="23" t="s">
        <v>237</v>
      </c>
      <c r="AU399" s="23" t="s">
        <v>84</v>
      </c>
      <c r="AY399" s="23" t="s">
        <v>147</v>
      </c>
      <c r="BE399" s="224">
        <f>IF(N399="základní",J399,0)</f>
        <v>0</v>
      </c>
      <c r="BF399" s="224">
        <f>IF(N399="snížená",J399,0)</f>
        <v>0</v>
      </c>
      <c r="BG399" s="224">
        <f>IF(N399="zákl. přenesená",J399,0)</f>
        <v>0</v>
      </c>
      <c r="BH399" s="224">
        <f>IF(N399="sníž. přenesená",J399,0)</f>
        <v>0</v>
      </c>
      <c r="BI399" s="224">
        <f>IF(N399="nulová",J399,0)</f>
        <v>0</v>
      </c>
      <c r="BJ399" s="23" t="s">
        <v>77</v>
      </c>
      <c r="BK399" s="224">
        <f>ROUND(I399*H399,2)</f>
        <v>0</v>
      </c>
      <c r="BL399" s="23" t="s">
        <v>154</v>
      </c>
      <c r="BM399" s="23" t="s">
        <v>524</v>
      </c>
    </row>
    <row r="400" s="12" customFormat="1">
      <c r="B400" s="238"/>
      <c r="C400" s="239"/>
      <c r="D400" s="225" t="s">
        <v>158</v>
      </c>
      <c r="E400" s="240" t="s">
        <v>21</v>
      </c>
      <c r="F400" s="241" t="s">
        <v>525</v>
      </c>
      <c r="G400" s="239"/>
      <c r="H400" s="242">
        <v>0.11500000000000001</v>
      </c>
      <c r="I400" s="243"/>
      <c r="J400" s="239"/>
      <c r="K400" s="239"/>
      <c r="L400" s="244"/>
      <c r="M400" s="245"/>
      <c r="N400" s="246"/>
      <c r="O400" s="246"/>
      <c r="P400" s="246"/>
      <c r="Q400" s="246"/>
      <c r="R400" s="246"/>
      <c r="S400" s="246"/>
      <c r="T400" s="247"/>
      <c r="AT400" s="248" t="s">
        <v>158</v>
      </c>
      <c r="AU400" s="248" t="s">
        <v>84</v>
      </c>
      <c r="AV400" s="12" t="s">
        <v>84</v>
      </c>
      <c r="AW400" s="12" t="s">
        <v>35</v>
      </c>
      <c r="AX400" s="12" t="s">
        <v>72</v>
      </c>
      <c r="AY400" s="248" t="s">
        <v>147</v>
      </c>
    </row>
    <row r="401" s="13" customFormat="1">
      <c r="B401" s="249"/>
      <c r="C401" s="250"/>
      <c r="D401" s="225" t="s">
        <v>158</v>
      </c>
      <c r="E401" s="251" t="s">
        <v>21</v>
      </c>
      <c r="F401" s="252" t="s">
        <v>161</v>
      </c>
      <c r="G401" s="250"/>
      <c r="H401" s="253">
        <v>0.11500000000000001</v>
      </c>
      <c r="I401" s="254"/>
      <c r="J401" s="250"/>
      <c r="K401" s="250"/>
      <c r="L401" s="255"/>
      <c r="M401" s="256"/>
      <c r="N401" s="257"/>
      <c r="O401" s="257"/>
      <c r="P401" s="257"/>
      <c r="Q401" s="257"/>
      <c r="R401" s="257"/>
      <c r="S401" s="257"/>
      <c r="T401" s="258"/>
      <c r="AT401" s="259" t="s">
        <v>158</v>
      </c>
      <c r="AU401" s="259" t="s">
        <v>84</v>
      </c>
      <c r="AV401" s="13" t="s">
        <v>154</v>
      </c>
      <c r="AW401" s="13" t="s">
        <v>35</v>
      </c>
      <c r="AX401" s="13" t="s">
        <v>77</v>
      </c>
      <c r="AY401" s="259" t="s">
        <v>147</v>
      </c>
    </row>
    <row r="402" s="1" customFormat="1" ht="25.5" customHeight="1">
      <c r="B402" s="45"/>
      <c r="C402" s="213" t="s">
        <v>526</v>
      </c>
      <c r="D402" s="213" t="s">
        <v>149</v>
      </c>
      <c r="E402" s="214" t="s">
        <v>527</v>
      </c>
      <c r="F402" s="215" t="s">
        <v>528</v>
      </c>
      <c r="G402" s="216" t="s">
        <v>221</v>
      </c>
      <c r="H402" s="217">
        <v>0.60799999999999998</v>
      </c>
      <c r="I402" s="218"/>
      <c r="J402" s="219">
        <f>ROUND(I402*H402,2)</f>
        <v>0</v>
      </c>
      <c r="K402" s="215" t="s">
        <v>153</v>
      </c>
      <c r="L402" s="71"/>
      <c r="M402" s="220" t="s">
        <v>21</v>
      </c>
      <c r="N402" s="221" t="s">
        <v>43</v>
      </c>
      <c r="O402" s="46"/>
      <c r="P402" s="222">
        <f>O402*H402</f>
        <v>0</v>
      </c>
      <c r="Q402" s="222">
        <v>0.01221</v>
      </c>
      <c r="R402" s="222">
        <f>Q402*H402</f>
        <v>0.0074236800000000002</v>
      </c>
      <c r="S402" s="222">
        <v>0</v>
      </c>
      <c r="T402" s="223">
        <f>S402*H402</f>
        <v>0</v>
      </c>
      <c r="AR402" s="23" t="s">
        <v>154</v>
      </c>
      <c r="AT402" s="23" t="s">
        <v>149</v>
      </c>
      <c r="AU402" s="23" t="s">
        <v>84</v>
      </c>
      <c r="AY402" s="23" t="s">
        <v>147</v>
      </c>
      <c r="BE402" s="224">
        <f>IF(N402="základní",J402,0)</f>
        <v>0</v>
      </c>
      <c r="BF402" s="224">
        <f>IF(N402="snížená",J402,0)</f>
        <v>0</v>
      </c>
      <c r="BG402" s="224">
        <f>IF(N402="zákl. přenesená",J402,0)</f>
        <v>0</v>
      </c>
      <c r="BH402" s="224">
        <f>IF(N402="sníž. přenesená",J402,0)</f>
        <v>0</v>
      </c>
      <c r="BI402" s="224">
        <f>IF(N402="nulová",J402,0)</f>
        <v>0</v>
      </c>
      <c r="BJ402" s="23" t="s">
        <v>77</v>
      </c>
      <c r="BK402" s="224">
        <f>ROUND(I402*H402,2)</f>
        <v>0</v>
      </c>
      <c r="BL402" s="23" t="s">
        <v>154</v>
      </c>
      <c r="BM402" s="23" t="s">
        <v>529</v>
      </c>
    </row>
    <row r="403" s="1" customFormat="1">
      <c r="B403" s="45"/>
      <c r="C403" s="73"/>
      <c r="D403" s="225" t="s">
        <v>156</v>
      </c>
      <c r="E403" s="73"/>
      <c r="F403" s="226" t="s">
        <v>511</v>
      </c>
      <c r="G403" s="73"/>
      <c r="H403" s="73"/>
      <c r="I403" s="184"/>
      <c r="J403" s="73"/>
      <c r="K403" s="73"/>
      <c r="L403" s="71"/>
      <c r="M403" s="227"/>
      <c r="N403" s="46"/>
      <c r="O403" s="46"/>
      <c r="P403" s="46"/>
      <c r="Q403" s="46"/>
      <c r="R403" s="46"/>
      <c r="S403" s="46"/>
      <c r="T403" s="94"/>
      <c r="AT403" s="23" t="s">
        <v>156</v>
      </c>
      <c r="AU403" s="23" t="s">
        <v>84</v>
      </c>
    </row>
    <row r="404" s="11" customFormat="1">
      <c r="B404" s="228"/>
      <c r="C404" s="229"/>
      <c r="D404" s="225" t="s">
        <v>158</v>
      </c>
      <c r="E404" s="230" t="s">
        <v>21</v>
      </c>
      <c r="F404" s="231" t="s">
        <v>530</v>
      </c>
      <c r="G404" s="229"/>
      <c r="H404" s="230" t="s">
        <v>21</v>
      </c>
      <c r="I404" s="232"/>
      <c r="J404" s="229"/>
      <c r="K404" s="229"/>
      <c r="L404" s="233"/>
      <c r="M404" s="234"/>
      <c r="N404" s="235"/>
      <c r="O404" s="235"/>
      <c r="P404" s="235"/>
      <c r="Q404" s="235"/>
      <c r="R404" s="235"/>
      <c r="S404" s="235"/>
      <c r="T404" s="236"/>
      <c r="AT404" s="237" t="s">
        <v>158</v>
      </c>
      <c r="AU404" s="237" t="s">
        <v>84</v>
      </c>
      <c r="AV404" s="11" t="s">
        <v>77</v>
      </c>
      <c r="AW404" s="11" t="s">
        <v>35</v>
      </c>
      <c r="AX404" s="11" t="s">
        <v>72</v>
      </c>
      <c r="AY404" s="237" t="s">
        <v>147</v>
      </c>
    </row>
    <row r="405" s="12" customFormat="1">
      <c r="B405" s="238"/>
      <c r="C405" s="239"/>
      <c r="D405" s="225" t="s">
        <v>158</v>
      </c>
      <c r="E405" s="240" t="s">
        <v>21</v>
      </c>
      <c r="F405" s="241" t="s">
        <v>531</v>
      </c>
      <c r="G405" s="239"/>
      <c r="H405" s="242">
        <v>0.30399999999999999</v>
      </c>
      <c r="I405" s="243"/>
      <c r="J405" s="239"/>
      <c r="K405" s="239"/>
      <c r="L405" s="244"/>
      <c r="M405" s="245"/>
      <c r="N405" s="246"/>
      <c r="O405" s="246"/>
      <c r="P405" s="246"/>
      <c r="Q405" s="246"/>
      <c r="R405" s="246"/>
      <c r="S405" s="246"/>
      <c r="T405" s="247"/>
      <c r="AT405" s="248" t="s">
        <v>158</v>
      </c>
      <c r="AU405" s="248" t="s">
        <v>84</v>
      </c>
      <c r="AV405" s="12" t="s">
        <v>84</v>
      </c>
      <c r="AW405" s="12" t="s">
        <v>35</v>
      </c>
      <c r="AX405" s="12" t="s">
        <v>72</v>
      </c>
      <c r="AY405" s="248" t="s">
        <v>147</v>
      </c>
    </row>
    <row r="406" s="12" customFormat="1">
      <c r="B406" s="238"/>
      <c r="C406" s="239"/>
      <c r="D406" s="225" t="s">
        <v>158</v>
      </c>
      <c r="E406" s="240" t="s">
        <v>21</v>
      </c>
      <c r="F406" s="241" t="s">
        <v>532</v>
      </c>
      <c r="G406" s="239"/>
      <c r="H406" s="242">
        <v>0.30399999999999999</v>
      </c>
      <c r="I406" s="243"/>
      <c r="J406" s="239"/>
      <c r="K406" s="239"/>
      <c r="L406" s="244"/>
      <c r="M406" s="245"/>
      <c r="N406" s="246"/>
      <c r="O406" s="246"/>
      <c r="P406" s="246"/>
      <c r="Q406" s="246"/>
      <c r="R406" s="246"/>
      <c r="S406" s="246"/>
      <c r="T406" s="247"/>
      <c r="AT406" s="248" t="s">
        <v>158</v>
      </c>
      <c r="AU406" s="248" t="s">
        <v>84</v>
      </c>
      <c r="AV406" s="12" t="s">
        <v>84</v>
      </c>
      <c r="AW406" s="12" t="s">
        <v>35</v>
      </c>
      <c r="AX406" s="12" t="s">
        <v>72</v>
      </c>
      <c r="AY406" s="248" t="s">
        <v>147</v>
      </c>
    </row>
    <row r="407" s="13" customFormat="1">
      <c r="B407" s="249"/>
      <c r="C407" s="250"/>
      <c r="D407" s="225" t="s">
        <v>158</v>
      </c>
      <c r="E407" s="251" t="s">
        <v>21</v>
      </c>
      <c r="F407" s="252" t="s">
        <v>161</v>
      </c>
      <c r="G407" s="250"/>
      <c r="H407" s="253">
        <v>0.60799999999999998</v>
      </c>
      <c r="I407" s="254"/>
      <c r="J407" s="250"/>
      <c r="K407" s="250"/>
      <c r="L407" s="255"/>
      <c r="M407" s="256"/>
      <c r="N407" s="257"/>
      <c r="O407" s="257"/>
      <c r="P407" s="257"/>
      <c r="Q407" s="257"/>
      <c r="R407" s="257"/>
      <c r="S407" s="257"/>
      <c r="T407" s="258"/>
      <c r="AT407" s="259" t="s">
        <v>158</v>
      </c>
      <c r="AU407" s="259" t="s">
        <v>84</v>
      </c>
      <c r="AV407" s="13" t="s">
        <v>154</v>
      </c>
      <c r="AW407" s="13" t="s">
        <v>35</v>
      </c>
      <c r="AX407" s="13" t="s">
        <v>77</v>
      </c>
      <c r="AY407" s="259" t="s">
        <v>147</v>
      </c>
    </row>
    <row r="408" s="1" customFormat="1" ht="16.5" customHeight="1">
      <c r="B408" s="45"/>
      <c r="C408" s="260" t="s">
        <v>533</v>
      </c>
      <c r="D408" s="260" t="s">
        <v>237</v>
      </c>
      <c r="E408" s="261" t="s">
        <v>534</v>
      </c>
      <c r="F408" s="262" t="s">
        <v>535</v>
      </c>
      <c r="G408" s="263" t="s">
        <v>221</v>
      </c>
      <c r="H408" s="264">
        <v>0.60799999999999998</v>
      </c>
      <c r="I408" s="265"/>
      <c r="J408" s="266">
        <f>ROUND(I408*H408,2)</f>
        <v>0</v>
      </c>
      <c r="K408" s="262" t="s">
        <v>153</v>
      </c>
      <c r="L408" s="267"/>
      <c r="M408" s="268" t="s">
        <v>21</v>
      </c>
      <c r="N408" s="269" t="s">
        <v>43</v>
      </c>
      <c r="O408" s="46"/>
      <c r="P408" s="222">
        <f>O408*H408</f>
        <v>0</v>
      </c>
      <c r="Q408" s="222">
        <v>1</v>
      </c>
      <c r="R408" s="222">
        <f>Q408*H408</f>
        <v>0.60799999999999998</v>
      </c>
      <c r="S408" s="222">
        <v>0</v>
      </c>
      <c r="T408" s="223">
        <f>S408*H408</f>
        <v>0</v>
      </c>
      <c r="AR408" s="23" t="s">
        <v>193</v>
      </c>
      <c r="AT408" s="23" t="s">
        <v>237</v>
      </c>
      <c r="AU408" s="23" t="s">
        <v>84</v>
      </c>
      <c r="AY408" s="23" t="s">
        <v>147</v>
      </c>
      <c r="BE408" s="224">
        <f>IF(N408="základní",J408,0)</f>
        <v>0</v>
      </c>
      <c r="BF408" s="224">
        <f>IF(N408="snížená",J408,0)</f>
        <v>0</v>
      </c>
      <c r="BG408" s="224">
        <f>IF(N408="zákl. přenesená",J408,0)</f>
        <v>0</v>
      </c>
      <c r="BH408" s="224">
        <f>IF(N408="sníž. přenesená",J408,0)</f>
        <v>0</v>
      </c>
      <c r="BI408" s="224">
        <f>IF(N408="nulová",J408,0)</f>
        <v>0</v>
      </c>
      <c r="BJ408" s="23" t="s">
        <v>77</v>
      </c>
      <c r="BK408" s="224">
        <f>ROUND(I408*H408,2)</f>
        <v>0</v>
      </c>
      <c r="BL408" s="23" t="s">
        <v>154</v>
      </c>
      <c r="BM408" s="23" t="s">
        <v>536</v>
      </c>
    </row>
    <row r="409" s="1" customFormat="1" ht="16.5" customHeight="1">
      <c r="B409" s="45"/>
      <c r="C409" s="213" t="s">
        <v>537</v>
      </c>
      <c r="D409" s="213" t="s">
        <v>149</v>
      </c>
      <c r="E409" s="214" t="s">
        <v>538</v>
      </c>
      <c r="F409" s="215" t="s">
        <v>539</v>
      </c>
      <c r="G409" s="216" t="s">
        <v>168</v>
      </c>
      <c r="H409" s="217">
        <v>4.5800000000000001</v>
      </c>
      <c r="I409" s="218"/>
      <c r="J409" s="219">
        <f>ROUND(I409*H409,2)</f>
        <v>0</v>
      </c>
      <c r="K409" s="215" t="s">
        <v>153</v>
      </c>
      <c r="L409" s="71"/>
      <c r="M409" s="220" t="s">
        <v>21</v>
      </c>
      <c r="N409" s="221" t="s">
        <v>43</v>
      </c>
      <c r="O409" s="46"/>
      <c r="P409" s="222">
        <f>O409*H409</f>
        <v>0</v>
      </c>
      <c r="Q409" s="222">
        <v>2.4533999999999998</v>
      </c>
      <c r="R409" s="222">
        <f>Q409*H409</f>
        <v>11.236571999999999</v>
      </c>
      <c r="S409" s="222">
        <v>0</v>
      </c>
      <c r="T409" s="223">
        <f>S409*H409</f>
        <v>0</v>
      </c>
      <c r="AR409" s="23" t="s">
        <v>154</v>
      </c>
      <c r="AT409" s="23" t="s">
        <v>149</v>
      </c>
      <c r="AU409" s="23" t="s">
        <v>84</v>
      </c>
      <c r="AY409" s="23" t="s">
        <v>147</v>
      </c>
      <c r="BE409" s="224">
        <f>IF(N409="základní",J409,0)</f>
        <v>0</v>
      </c>
      <c r="BF409" s="224">
        <f>IF(N409="snížená",J409,0)</f>
        <v>0</v>
      </c>
      <c r="BG409" s="224">
        <f>IF(N409="zákl. přenesená",J409,0)</f>
        <v>0</v>
      </c>
      <c r="BH409" s="224">
        <f>IF(N409="sníž. přenesená",J409,0)</f>
        <v>0</v>
      </c>
      <c r="BI409" s="224">
        <f>IF(N409="nulová",J409,0)</f>
        <v>0</v>
      </c>
      <c r="BJ409" s="23" t="s">
        <v>77</v>
      </c>
      <c r="BK409" s="224">
        <f>ROUND(I409*H409,2)</f>
        <v>0</v>
      </c>
      <c r="BL409" s="23" t="s">
        <v>154</v>
      </c>
      <c r="BM409" s="23" t="s">
        <v>540</v>
      </c>
    </row>
    <row r="410" s="11" customFormat="1">
      <c r="B410" s="228"/>
      <c r="C410" s="229"/>
      <c r="D410" s="225" t="s">
        <v>158</v>
      </c>
      <c r="E410" s="230" t="s">
        <v>21</v>
      </c>
      <c r="F410" s="231" t="s">
        <v>343</v>
      </c>
      <c r="G410" s="229"/>
      <c r="H410" s="230" t="s">
        <v>21</v>
      </c>
      <c r="I410" s="232"/>
      <c r="J410" s="229"/>
      <c r="K410" s="229"/>
      <c r="L410" s="233"/>
      <c r="M410" s="234"/>
      <c r="N410" s="235"/>
      <c r="O410" s="235"/>
      <c r="P410" s="235"/>
      <c r="Q410" s="235"/>
      <c r="R410" s="235"/>
      <c r="S410" s="235"/>
      <c r="T410" s="236"/>
      <c r="AT410" s="237" t="s">
        <v>158</v>
      </c>
      <c r="AU410" s="237" t="s">
        <v>84</v>
      </c>
      <c r="AV410" s="11" t="s">
        <v>77</v>
      </c>
      <c r="AW410" s="11" t="s">
        <v>35</v>
      </c>
      <c r="AX410" s="11" t="s">
        <v>72</v>
      </c>
      <c r="AY410" s="237" t="s">
        <v>147</v>
      </c>
    </row>
    <row r="411" s="12" customFormat="1">
      <c r="B411" s="238"/>
      <c r="C411" s="239"/>
      <c r="D411" s="225" t="s">
        <v>158</v>
      </c>
      <c r="E411" s="240" t="s">
        <v>21</v>
      </c>
      <c r="F411" s="241" t="s">
        <v>541</v>
      </c>
      <c r="G411" s="239"/>
      <c r="H411" s="242">
        <v>0.95999999999999996</v>
      </c>
      <c r="I411" s="243"/>
      <c r="J411" s="239"/>
      <c r="K411" s="239"/>
      <c r="L411" s="244"/>
      <c r="M411" s="245"/>
      <c r="N411" s="246"/>
      <c r="O411" s="246"/>
      <c r="P411" s="246"/>
      <c r="Q411" s="246"/>
      <c r="R411" s="246"/>
      <c r="S411" s="246"/>
      <c r="T411" s="247"/>
      <c r="AT411" s="248" t="s">
        <v>158</v>
      </c>
      <c r="AU411" s="248" t="s">
        <v>84</v>
      </c>
      <c r="AV411" s="12" t="s">
        <v>84</v>
      </c>
      <c r="AW411" s="12" t="s">
        <v>35</v>
      </c>
      <c r="AX411" s="12" t="s">
        <v>72</v>
      </c>
      <c r="AY411" s="248" t="s">
        <v>147</v>
      </c>
    </row>
    <row r="412" s="12" customFormat="1">
      <c r="B412" s="238"/>
      <c r="C412" s="239"/>
      <c r="D412" s="225" t="s">
        <v>158</v>
      </c>
      <c r="E412" s="240" t="s">
        <v>21</v>
      </c>
      <c r="F412" s="241" t="s">
        <v>542</v>
      </c>
      <c r="G412" s="239"/>
      <c r="H412" s="242">
        <v>2.5459999999999998</v>
      </c>
      <c r="I412" s="243"/>
      <c r="J412" s="239"/>
      <c r="K412" s="239"/>
      <c r="L412" s="244"/>
      <c r="M412" s="245"/>
      <c r="N412" s="246"/>
      <c r="O412" s="246"/>
      <c r="P412" s="246"/>
      <c r="Q412" s="246"/>
      <c r="R412" s="246"/>
      <c r="S412" s="246"/>
      <c r="T412" s="247"/>
      <c r="AT412" s="248" t="s">
        <v>158</v>
      </c>
      <c r="AU412" s="248" t="s">
        <v>84</v>
      </c>
      <c r="AV412" s="12" t="s">
        <v>84</v>
      </c>
      <c r="AW412" s="12" t="s">
        <v>35</v>
      </c>
      <c r="AX412" s="12" t="s">
        <v>72</v>
      </c>
      <c r="AY412" s="248" t="s">
        <v>147</v>
      </c>
    </row>
    <row r="413" s="12" customFormat="1">
      <c r="B413" s="238"/>
      <c r="C413" s="239"/>
      <c r="D413" s="225" t="s">
        <v>158</v>
      </c>
      <c r="E413" s="240" t="s">
        <v>21</v>
      </c>
      <c r="F413" s="241" t="s">
        <v>543</v>
      </c>
      <c r="G413" s="239"/>
      <c r="H413" s="242">
        <v>1.0740000000000001</v>
      </c>
      <c r="I413" s="243"/>
      <c r="J413" s="239"/>
      <c r="K413" s="239"/>
      <c r="L413" s="244"/>
      <c r="M413" s="245"/>
      <c r="N413" s="246"/>
      <c r="O413" s="246"/>
      <c r="P413" s="246"/>
      <c r="Q413" s="246"/>
      <c r="R413" s="246"/>
      <c r="S413" s="246"/>
      <c r="T413" s="247"/>
      <c r="AT413" s="248" t="s">
        <v>158</v>
      </c>
      <c r="AU413" s="248" t="s">
        <v>84</v>
      </c>
      <c r="AV413" s="12" t="s">
        <v>84</v>
      </c>
      <c r="AW413" s="12" t="s">
        <v>35</v>
      </c>
      <c r="AX413" s="12" t="s">
        <v>72</v>
      </c>
      <c r="AY413" s="248" t="s">
        <v>147</v>
      </c>
    </row>
    <row r="414" s="13" customFormat="1">
      <c r="B414" s="249"/>
      <c r="C414" s="250"/>
      <c r="D414" s="225" t="s">
        <v>158</v>
      </c>
      <c r="E414" s="251" t="s">
        <v>21</v>
      </c>
      <c r="F414" s="252" t="s">
        <v>161</v>
      </c>
      <c r="G414" s="250"/>
      <c r="H414" s="253">
        <v>4.5800000000000001</v>
      </c>
      <c r="I414" s="254"/>
      <c r="J414" s="250"/>
      <c r="K414" s="250"/>
      <c r="L414" s="255"/>
      <c r="M414" s="256"/>
      <c r="N414" s="257"/>
      <c r="O414" s="257"/>
      <c r="P414" s="257"/>
      <c r="Q414" s="257"/>
      <c r="R414" s="257"/>
      <c r="S414" s="257"/>
      <c r="T414" s="258"/>
      <c r="AT414" s="259" t="s">
        <v>158</v>
      </c>
      <c r="AU414" s="259" t="s">
        <v>84</v>
      </c>
      <c r="AV414" s="13" t="s">
        <v>154</v>
      </c>
      <c r="AW414" s="13" t="s">
        <v>35</v>
      </c>
      <c r="AX414" s="13" t="s">
        <v>77</v>
      </c>
      <c r="AY414" s="259" t="s">
        <v>147</v>
      </c>
    </row>
    <row r="415" s="1" customFormat="1" ht="16.5" customHeight="1">
      <c r="B415" s="45"/>
      <c r="C415" s="213" t="s">
        <v>544</v>
      </c>
      <c r="D415" s="213" t="s">
        <v>149</v>
      </c>
      <c r="E415" s="214" t="s">
        <v>545</v>
      </c>
      <c r="F415" s="215" t="s">
        <v>546</v>
      </c>
      <c r="G415" s="216" t="s">
        <v>152</v>
      </c>
      <c r="H415" s="217">
        <v>36.637999999999998</v>
      </c>
      <c r="I415" s="218"/>
      <c r="J415" s="219">
        <f>ROUND(I415*H415,2)</f>
        <v>0</v>
      </c>
      <c r="K415" s="215" t="s">
        <v>153</v>
      </c>
      <c r="L415" s="71"/>
      <c r="M415" s="220" t="s">
        <v>21</v>
      </c>
      <c r="N415" s="221" t="s">
        <v>43</v>
      </c>
      <c r="O415" s="46"/>
      <c r="P415" s="222">
        <f>O415*H415</f>
        <v>0</v>
      </c>
      <c r="Q415" s="222">
        <v>0.0051900000000000002</v>
      </c>
      <c r="R415" s="222">
        <f>Q415*H415</f>
        <v>0.19015122000000001</v>
      </c>
      <c r="S415" s="222">
        <v>0</v>
      </c>
      <c r="T415" s="223">
        <f>S415*H415</f>
        <v>0</v>
      </c>
      <c r="AR415" s="23" t="s">
        <v>154</v>
      </c>
      <c r="AT415" s="23" t="s">
        <v>149</v>
      </c>
      <c r="AU415" s="23" t="s">
        <v>84</v>
      </c>
      <c r="AY415" s="23" t="s">
        <v>147</v>
      </c>
      <c r="BE415" s="224">
        <f>IF(N415="základní",J415,0)</f>
        <v>0</v>
      </c>
      <c r="BF415" s="224">
        <f>IF(N415="snížená",J415,0)</f>
        <v>0</v>
      </c>
      <c r="BG415" s="224">
        <f>IF(N415="zákl. přenesená",J415,0)</f>
        <v>0</v>
      </c>
      <c r="BH415" s="224">
        <f>IF(N415="sníž. přenesená",J415,0)</f>
        <v>0</v>
      </c>
      <c r="BI415" s="224">
        <f>IF(N415="nulová",J415,0)</f>
        <v>0</v>
      </c>
      <c r="BJ415" s="23" t="s">
        <v>77</v>
      </c>
      <c r="BK415" s="224">
        <f>ROUND(I415*H415,2)</f>
        <v>0</v>
      </c>
      <c r="BL415" s="23" t="s">
        <v>154</v>
      </c>
      <c r="BM415" s="23" t="s">
        <v>547</v>
      </c>
    </row>
    <row r="416" s="11" customFormat="1">
      <c r="B416" s="228"/>
      <c r="C416" s="229"/>
      <c r="D416" s="225" t="s">
        <v>158</v>
      </c>
      <c r="E416" s="230" t="s">
        <v>21</v>
      </c>
      <c r="F416" s="231" t="s">
        <v>343</v>
      </c>
      <c r="G416" s="229"/>
      <c r="H416" s="230" t="s">
        <v>21</v>
      </c>
      <c r="I416" s="232"/>
      <c r="J416" s="229"/>
      <c r="K416" s="229"/>
      <c r="L416" s="233"/>
      <c r="M416" s="234"/>
      <c r="N416" s="235"/>
      <c r="O416" s="235"/>
      <c r="P416" s="235"/>
      <c r="Q416" s="235"/>
      <c r="R416" s="235"/>
      <c r="S416" s="235"/>
      <c r="T416" s="236"/>
      <c r="AT416" s="237" t="s">
        <v>158</v>
      </c>
      <c r="AU416" s="237" t="s">
        <v>84</v>
      </c>
      <c r="AV416" s="11" t="s">
        <v>77</v>
      </c>
      <c r="AW416" s="11" t="s">
        <v>35</v>
      </c>
      <c r="AX416" s="11" t="s">
        <v>72</v>
      </c>
      <c r="AY416" s="237" t="s">
        <v>147</v>
      </c>
    </row>
    <row r="417" s="12" customFormat="1">
      <c r="B417" s="238"/>
      <c r="C417" s="239"/>
      <c r="D417" s="225" t="s">
        <v>158</v>
      </c>
      <c r="E417" s="240" t="s">
        <v>21</v>
      </c>
      <c r="F417" s="241" t="s">
        <v>548</v>
      </c>
      <c r="G417" s="239"/>
      <c r="H417" s="242">
        <v>7.6779999999999999</v>
      </c>
      <c r="I417" s="243"/>
      <c r="J417" s="239"/>
      <c r="K417" s="239"/>
      <c r="L417" s="244"/>
      <c r="M417" s="245"/>
      <c r="N417" s="246"/>
      <c r="O417" s="246"/>
      <c r="P417" s="246"/>
      <c r="Q417" s="246"/>
      <c r="R417" s="246"/>
      <c r="S417" s="246"/>
      <c r="T417" s="247"/>
      <c r="AT417" s="248" t="s">
        <v>158</v>
      </c>
      <c r="AU417" s="248" t="s">
        <v>84</v>
      </c>
      <c r="AV417" s="12" t="s">
        <v>84</v>
      </c>
      <c r="AW417" s="12" t="s">
        <v>35</v>
      </c>
      <c r="AX417" s="12" t="s">
        <v>72</v>
      </c>
      <c r="AY417" s="248" t="s">
        <v>147</v>
      </c>
    </row>
    <row r="418" s="12" customFormat="1">
      <c r="B418" s="238"/>
      <c r="C418" s="239"/>
      <c r="D418" s="225" t="s">
        <v>158</v>
      </c>
      <c r="E418" s="240" t="s">
        <v>21</v>
      </c>
      <c r="F418" s="241" t="s">
        <v>549</v>
      </c>
      <c r="G418" s="239"/>
      <c r="H418" s="242">
        <v>20.370000000000001</v>
      </c>
      <c r="I418" s="243"/>
      <c r="J418" s="239"/>
      <c r="K418" s="239"/>
      <c r="L418" s="244"/>
      <c r="M418" s="245"/>
      <c r="N418" s="246"/>
      <c r="O418" s="246"/>
      <c r="P418" s="246"/>
      <c r="Q418" s="246"/>
      <c r="R418" s="246"/>
      <c r="S418" s="246"/>
      <c r="T418" s="247"/>
      <c r="AT418" s="248" t="s">
        <v>158</v>
      </c>
      <c r="AU418" s="248" t="s">
        <v>84</v>
      </c>
      <c r="AV418" s="12" t="s">
        <v>84</v>
      </c>
      <c r="AW418" s="12" t="s">
        <v>35</v>
      </c>
      <c r="AX418" s="12" t="s">
        <v>72</v>
      </c>
      <c r="AY418" s="248" t="s">
        <v>147</v>
      </c>
    </row>
    <row r="419" s="12" customFormat="1">
      <c r="B419" s="238"/>
      <c r="C419" s="239"/>
      <c r="D419" s="225" t="s">
        <v>158</v>
      </c>
      <c r="E419" s="240" t="s">
        <v>21</v>
      </c>
      <c r="F419" s="241" t="s">
        <v>550</v>
      </c>
      <c r="G419" s="239"/>
      <c r="H419" s="242">
        <v>8.5899999999999999</v>
      </c>
      <c r="I419" s="243"/>
      <c r="J419" s="239"/>
      <c r="K419" s="239"/>
      <c r="L419" s="244"/>
      <c r="M419" s="245"/>
      <c r="N419" s="246"/>
      <c r="O419" s="246"/>
      <c r="P419" s="246"/>
      <c r="Q419" s="246"/>
      <c r="R419" s="246"/>
      <c r="S419" s="246"/>
      <c r="T419" s="247"/>
      <c r="AT419" s="248" t="s">
        <v>158</v>
      </c>
      <c r="AU419" s="248" t="s">
        <v>84</v>
      </c>
      <c r="AV419" s="12" t="s">
        <v>84</v>
      </c>
      <c r="AW419" s="12" t="s">
        <v>35</v>
      </c>
      <c r="AX419" s="12" t="s">
        <v>72</v>
      </c>
      <c r="AY419" s="248" t="s">
        <v>147</v>
      </c>
    </row>
    <row r="420" s="13" customFormat="1">
      <c r="B420" s="249"/>
      <c r="C420" s="250"/>
      <c r="D420" s="225" t="s">
        <v>158</v>
      </c>
      <c r="E420" s="251" t="s">
        <v>21</v>
      </c>
      <c r="F420" s="252" t="s">
        <v>161</v>
      </c>
      <c r="G420" s="250"/>
      <c r="H420" s="253">
        <v>36.637999999999998</v>
      </c>
      <c r="I420" s="254"/>
      <c r="J420" s="250"/>
      <c r="K420" s="250"/>
      <c r="L420" s="255"/>
      <c r="M420" s="256"/>
      <c r="N420" s="257"/>
      <c r="O420" s="257"/>
      <c r="P420" s="257"/>
      <c r="Q420" s="257"/>
      <c r="R420" s="257"/>
      <c r="S420" s="257"/>
      <c r="T420" s="258"/>
      <c r="AT420" s="259" t="s">
        <v>158</v>
      </c>
      <c r="AU420" s="259" t="s">
        <v>84</v>
      </c>
      <c r="AV420" s="13" t="s">
        <v>154</v>
      </c>
      <c r="AW420" s="13" t="s">
        <v>35</v>
      </c>
      <c r="AX420" s="13" t="s">
        <v>77</v>
      </c>
      <c r="AY420" s="259" t="s">
        <v>147</v>
      </c>
    </row>
    <row r="421" s="1" customFormat="1" ht="16.5" customHeight="1">
      <c r="B421" s="45"/>
      <c r="C421" s="213" t="s">
        <v>551</v>
      </c>
      <c r="D421" s="213" t="s">
        <v>149</v>
      </c>
      <c r="E421" s="214" t="s">
        <v>552</v>
      </c>
      <c r="F421" s="215" t="s">
        <v>553</v>
      </c>
      <c r="G421" s="216" t="s">
        <v>152</v>
      </c>
      <c r="H421" s="217">
        <v>36.637999999999998</v>
      </c>
      <c r="I421" s="218"/>
      <c r="J421" s="219">
        <f>ROUND(I421*H421,2)</f>
        <v>0</v>
      </c>
      <c r="K421" s="215" t="s">
        <v>153</v>
      </c>
      <c r="L421" s="71"/>
      <c r="M421" s="220" t="s">
        <v>21</v>
      </c>
      <c r="N421" s="221" t="s">
        <v>43</v>
      </c>
      <c r="O421" s="46"/>
      <c r="P421" s="222">
        <f>O421*H421</f>
        <v>0</v>
      </c>
      <c r="Q421" s="222">
        <v>0</v>
      </c>
      <c r="R421" s="222">
        <f>Q421*H421</f>
        <v>0</v>
      </c>
      <c r="S421" s="222">
        <v>0</v>
      </c>
      <c r="T421" s="223">
        <f>S421*H421</f>
        <v>0</v>
      </c>
      <c r="AR421" s="23" t="s">
        <v>154</v>
      </c>
      <c r="AT421" s="23" t="s">
        <v>149</v>
      </c>
      <c r="AU421" s="23" t="s">
        <v>84</v>
      </c>
      <c r="AY421" s="23" t="s">
        <v>147</v>
      </c>
      <c r="BE421" s="224">
        <f>IF(N421="základní",J421,0)</f>
        <v>0</v>
      </c>
      <c r="BF421" s="224">
        <f>IF(N421="snížená",J421,0)</f>
        <v>0</v>
      </c>
      <c r="BG421" s="224">
        <f>IF(N421="zákl. přenesená",J421,0)</f>
        <v>0</v>
      </c>
      <c r="BH421" s="224">
        <f>IF(N421="sníž. přenesená",J421,0)</f>
        <v>0</v>
      </c>
      <c r="BI421" s="224">
        <f>IF(N421="nulová",J421,0)</f>
        <v>0</v>
      </c>
      <c r="BJ421" s="23" t="s">
        <v>77</v>
      </c>
      <c r="BK421" s="224">
        <f>ROUND(I421*H421,2)</f>
        <v>0</v>
      </c>
      <c r="BL421" s="23" t="s">
        <v>154</v>
      </c>
      <c r="BM421" s="23" t="s">
        <v>554</v>
      </c>
    </row>
    <row r="422" s="1" customFormat="1" ht="25.5" customHeight="1">
      <c r="B422" s="45"/>
      <c r="C422" s="213" t="s">
        <v>555</v>
      </c>
      <c r="D422" s="213" t="s">
        <v>149</v>
      </c>
      <c r="E422" s="214" t="s">
        <v>556</v>
      </c>
      <c r="F422" s="215" t="s">
        <v>557</v>
      </c>
      <c r="G422" s="216" t="s">
        <v>221</v>
      </c>
      <c r="H422" s="217">
        <v>0.27500000000000002</v>
      </c>
      <c r="I422" s="218"/>
      <c r="J422" s="219">
        <f>ROUND(I422*H422,2)</f>
        <v>0</v>
      </c>
      <c r="K422" s="215" t="s">
        <v>153</v>
      </c>
      <c r="L422" s="71"/>
      <c r="M422" s="220" t="s">
        <v>21</v>
      </c>
      <c r="N422" s="221" t="s">
        <v>43</v>
      </c>
      <c r="O422" s="46"/>
      <c r="P422" s="222">
        <f>O422*H422</f>
        <v>0</v>
      </c>
      <c r="Q422" s="222">
        <v>1.0525599999999999</v>
      </c>
      <c r="R422" s="222">
        <f>Q422*H422</f>
        <v>0.28945399999999999</v>
      </c>
      <c r="S422" s="222">
        <v>0</v>
      </c>
      <c r="T422" s="223">
        <f>S422*H422</f>
        <v>0</v>
      </c>
      <c r="AR422" s="23" t="s">
        <v>154</v>
      </c>
      <c r="AT422" s="23" t="s">
        <v>149</v>
      </c>
      <c r="AU422" s="23" t="s">
        <v>84</v>
      </c>
      <c r="AY422" s="23" t="s">
        <v>147</v>
      </c>
      <c r="BE422" s="224">
        <f>IF(N422="základní",J422,0)</f>
        <v>0</v>
      </c>
      <c r="BF422" s="224">
        <f>IF(N422="snížená",J422,0)</f>
        <v>0</v>
      </c>
      <c r="BG422" s="224">
        <f>IF(N422="zákl. přenesená",J422,0)</f>
        <v>0</v>
      </c>
      <c r="BH422" s="224">
        <f>IF(N422="sníž. přenesená",J422,0)</f>
        <v>0</v>
      </c>
      <c r="BI422" s="224">
        <f>IF(N422="nulová",J422,0)</f>
        <v>0</v>
      </c>
      <c r="BJ422" s="23" t="s">
        <v>77</v>
      </c>
      <c r="BK422" s="224">
        <f>ROUND(I422*H422,2)</f>
        <v>0</v>
      </c>
      <c r="BL422" s="23" t="s">
        <v>154</v>
      </c>
      <c r="BM422" s="23" t="s">
        <v>558</v>
      </c>
    </row>
    <row r="423" s="11" customFormat="1">
      <c r="B423" s="228"/>
      <c r="C423" s="229"/>
      <c r="D423" s="225" t="s">
        <v>158</v>
      </c>
      <c r="E423" s="230" t="s">
        <v>21</v>
      </c>
      <c r="F423" s="231" t="s">
        <v>343</v>
      </c>
      <c r="G423" s="229"/>
      <c r="H423" s="230" t="s">
        <v>21</v>
      </c>
      <c r="I423" s="232"/>
      <c r="J423" s="229"/>
      <c r="K423" s="229"/>
      <c r="L423" s="233"/>
      <c r="M423" s="234"/>
      <c r="N423" s="235"/>
      <c r="O423" s="235"/>
      <c r="P423" s="235"/>
      <c r="Q423" s="235"/>
      <c r="R423" s="235"/>
      <c r="S423" s="235"/>
      <c r="T423" s="236"/>
      <c r="AT423" s="237" t="s">
        <v>158</v>
      </c>
      <c r="AU423" s="237" t="s">
        <v>84</v>
      </c>
      <c r="AV423" s="11" t="s">
        <v>77</v>
      </c>
      <c r="AW423" s="11" t="s">
        <v>35</v>
      </c>
      <c r="AX423" s="11" t="s">
        <v>72</v>
      </c>
      <c r="AY423" s="237" t="s">
        <v>147</v>
      </c>
    </row>
    <row r="424" s="12" customFormat="1">
      <c r="B424" s="238"/>
      <c r="C424" s="239"/>
      <c r="D424" s="225" t="s">
        <v>158</v>
      </c>
      <c r="E424" s="240" t="s">
        <v>21</v>
      </c>
      <c r="F424" s="241" t="s">
        <v>559</v>
      </c>
      <c r="G424" s="239"/>
      <c r="H424" s="242">
        <v>0.058000000000000003</v>
      </c>
      <c r="I424" s="243"/>
      <c r="J424" s="239"/>
      <c r="K424" s="239"/>
      <c r="L424" s="244"/>
      <c r="M424" s="245"/>
      <c r="N424" s="246"/>
      <c r="O424" s="246"/>
      <c r="P424" s="246"/>
      <c r="Q424" s="246"/>
      <c r="R424" s="246"/>
      <c r="S424" s="246"/>
      <c r="T424" s="247"/>
      <c r="AT424" s="248" t="s">
        <v>158</v>
      </c>
      <c r="AU424" s="248" t="s">
        <v>84</v>
      </c>
      <c r="AV424" s="12" t="s">
        <v>84</v>
      </c>
      <c r="AW424" s="12" t="s">
        <v>35</v>
      </c>
      <c r="AX424" s="12" t="s">
        <v>72</v>
      </c>
      <c r="AY424" s="248" t="s">
        <v>147</v>
      </c>
    </row>
    <row r="425" s="12" customFormat="1">
      <c r="B425" s="238"/>
      <c r="C425" s="239"/>
      <c r="D425" s="225" t="s">
        <v>158</v>
      </c>
      <c r="E425" s="240" t="s">
        <v>21</v>
      </c>
      <c r="F425" s="241" t="s">
        <v>560</v>
      </c>
      <c r="G425" s="239"/>
      <c r="H425" s="242">
        <v>0.153</v>
      </c>
      <c r="I425" s="243"/>
      <c r="J425" s="239"/>
      <c r="K425" s="239"/>
      <c r="L425" s="244"/>
      <c r="M425" s="245"/>
      <c r="N425" s="246"/>
      <c r="O425" s="246"/>
      <c r="P425" s="246"/>
      <c r="Q425" s="246"/>
      <c r="R425" s="246"/>
      <c r="S425" s="246"/>
      <c r="T425" s="247"/>
      <c r="AT425" s="248" t="s">
        <v>158</v>
      </c>
      <c r="AU425" s="248" t="s">
        <v>84</v>
      </c>
      <c r="AV425" s="12" t="s">
        <v>84</v>
      </c>
      <c r="AW425" s="12" t="s">
        <v>35</v>
      </c>
      <c r="AX425" s="12" t="s">
        <v>72</v>
      </c>
      <c r="AY425" s="248" t="s">
        <v>147</v>
      </c>
    </row>
    <row r="426" s="12" customFormat="1">
      <c r="B426" s="238"/>
      <c r="C426" s="239"/>
      <c r="D426" s="225" t="s">
        <v>158</v>
      </c>
      <c r="E426" s="240" t="s">
        <v>21</v>
      </c>
      <c r="F426" s="241" t="s">
        <v>561</v>
      </c>
      <c r="G426" s="239"/>
      <c r="H426" s="242">
        <v>0.064000000000000001</v>
      </c>
      <c r="I426" s="243"/>
      <c r="J426" s="239"/>
      <c r="K426" s="239"/>
      <c r="L426" s="244"/>
      <c r="M426" s="245"/>
      <c r="N426" s="246"/>
      <c r="O426" s="246"/>
      <c r="P426" s="246"/>
      <c r="Q426" s="246"/>
      <c r="R426" s="246"/>
      <c r="S426" s="246"/>
      <c r="T426" s="247"/>
      <c r="AT426" s="248" t="s">
        <v>158</v>
      </c>
      <c r="AU426" s="248" t="s">
        <v>84</v>
      </c>
      <c r="AV426" s="12" t="s">
        <v>84</v>
      </c>
      <c r="AW426" s="12" t="s">
        <v>35</v>
      </c>
      <c r="AX426" s="12" t="s">
        <v>72</v>
      </c>
      <c r="AY426" s="248" t="s">
        <v>147</v>
      </c>
    </row>
    <row r="427" s="13" customFormat="1">
      <c r="B427" s="249"/>
      <c r="C427" s="250"/>
      <c r="D427" s="225" t="s">
        <v>158</v>
      </c>
      <c r="E427" s="251" t="s">
        <v>21</v>
      </c>
      <c r="F427" s="252" t="s">
        <v>161</v>
      </c>
      <c r="G427" s="250"/>
      <c r="H427" s="253">
        <v>0.27500000000000002</v>
      </c>
      <c r="I427" s="254"/>
      <c r="J427" s="250"/>
      <c r="K427" s="250"/>
      <c r="L427" s="255"/>
      <c r="M427" s="256"/>
      <c r="N427" s="257"/>
      <c r="O427" s="257"/>
      <c r="P427" s="257"/>
      <c r="Q427" s="257"/>
      <c r="R427" s="257"/>
      <c r="S427" s="257"/>
      <c r="T427" s="258"/>
      <c r="AT427" s="259" t="s">
        <v>158</v>
      </c>
      <c r="AU427" s="259" t="s">
        <v>84</v>
      </c>
      <c r="AV427" s="13" t="s">
        <v>154</v>
      </c>
      <c r="AW427" s="13" t="s">
        <v>35</v>
      </c>
      <c r="AX427" s="13" t="s">
        <v>77</v>
      </c>
      <c r="AY427" s="259" t="s">
        <v>147</v>
      </c>
    </row>
    <row r="428" s="10" customFormat="1" ht="29.88" customHeight="1">
      <c r="B428" s="197"/>
      <c r="C428" s="198"/>
      <c r="D428" s="199" t="s">
        <v>71</v>
      </c>
      <c r="E428" s="211" t="s">
        <v>178</v>
      </c>
      <c r="F428" s="211" t="s">
        <v>562</v>
      </c>
      <c r="G428" s="198"/>
      <c r="H428" s="198"/>
      <c r="I428" s="201"/>
      <c r="J428" s="212">
        <f>BK428</f>
        <v>0</v>
      </c>
      <c r="K428" s="198"/>
      <c r="L428" s="203"/>
      <c r="M428" s="204"/>
      <c r="N428" s="205"/>
      <c r="O428" s="205"/>
      <c r="P428" s="206">
        <f>SUM(P429:P456)</f>
        <v>0</v>
      </c>
      <c r="Q428" s="205"/>
      <c r="R428" s="206">
        <f>SUM(R429:R456)</f>
        <v>0</v>
      </c>
      <c r="S428" s="205"/>
      <c r="T428" s="207">
        <f>SUM(T429:T456)</f>
        <v>0</v>
      </c>
      <c r="AR428" s="208" t="s">
        <v>77</v>
      </c>
      <c r="AT428" s="209" t="s">
        <v>71</v>
      </c>
      <c r="AU428" s="209" t="s">
        <v>77</v>
      </c>
      <c r="AY428" s="208" t="s">
        <v>147</v>
      </c>
      <c r="BK428" s="210">
        <f>SUM(BK429:BK456)</f>
        <v>0</v>
      </c>
    </row>
    <row r="429" s="1" customFormat="1" ht="25.5" customHeight="1">
      <c r="B429" s="45"/>
      <c r="C429" s="213" t="s">
        <v>563</v>
      </c>
      <c r="D429" s="213" t="s">
        <v>149</v>
      </c>
      <c r="E429" s="214" t="s">
        <v>564</v>
      </c>
      <c r="F429" s="215" t="s">
        <v>565</v>
      </c>
      <c r="G429" s="216" t="s">
        <v>152</v>
      </c>
      <c r="H429" s="217">
        <v>33.600000000000001</v>
      </c>
      <c r="I429" s="218"/>
      <c r="J429" s="219">
        <f>ROUND(I429*H429,2)</f>
        <v>0</v>
      </c>
      <c r="K429" s="215" t="s">
        <v>153</v>
      </c>
      <c r="L429" s="71"/>
      <c r="M429" s="220" t="s">
        <v>21</v>
      </c>
      <c r="N429" s="221" t="s">
        <v>43</v>
      </c>
      <c r="O429" s="46"/>
      <c r="P429" s="222">
        <f>O429*H429</f>
        <v>0</v>
      </c>
      <c r="Q429" s="222">
        <v>0</v>
      </c>
      <c r="R429" s="222">
        <f>Q429*H429</f>
        <v>0</v>
      </c>
      <c r="S429" s="222">
        <v>0</v>
      </c>
      <c r="T429" s="223">
        <f>S429*H429</f>
        <v>0</v>
      </c>
      <c r="AR429" s="23" t="s">
        <v>154</v>
      </c>
      <c r="AT429" s="23" t="s">
        <v>149</v>
      </c>
      <c r="AU429" s="23" t="s">
        <v>84</v>
      </c>
      <c r="AY429" s="23" t="s">
        <v>147</v>
      </c>
      <c r="BE429" s="224">
        <f>IF(N429="základní",J429,0)</f>
        <v>0</v>
      </c>
      <c r="BF429" s="224">
        <f>IF(N429="snížená",J429,0)</f>
        <v>0</v>
      </c>
      <c r="BG429" s="224">
        <f>IF(N429="zákl. přenesená",J429,0)</f>
        <v>0</v>
      </c>
      <c r="BH429" s="224">
        <f>IF(N429="sníž. přenesená",J429,0)</f>
        <v>0</v>
      </c>
      <c r="BI429" s="224">
        <f>IF(N429="nulová",J429,0)</f>
        <v>0</v>
      </c>
      <c r="BJ429" s="23" t="s">
        <v>77</v>
      </c>
      <c r="BK429" s="224">
        <f>ROUND(I429*H429,2)</f>
        <v>0</v>
      </c>
      <c r="BL429" s="23" t="s">
        <v>154</v>
      </c>
      <c r="BM429" s="23" t="s">
        <v>566</v>
      </c>
    </row>
    <row r="430" s="11" customFormat="1">
      <c r="B430" s="228"/>
      <c r="C430" s="229"/>
      <c r="D430" s="225" t="s">
        <v>158</v>
      </c>
      <c r="E430" s="230" t="s">
        <v>21</v>
      </c>
      <c r="F430" s="231" t="s">
        <v>159</v>
      </c>
      <c r="G430" s="229"/>
      <c r="H430" s="230" t="s">
        <v>21</v>
      </c>
      <c r="I430" s="232"/>
      <c r="J430" s="229"/>
      <c r="K430" s="229"/>
      <c r="L430" s="233"/>
      <c r="M430" s="234"/>
      <c r="N430" s="235"/>
      <c r="O430" s="235"/>
      <c r="P430" s="235"/>
      <c r="Q430" s="235"/>
      <c r="R430" s="235"/>
      <c r="S430" s="235"/>
      <c r="T430" s="236"/>
      <c r="AT430" s="237" t="s">
        <v>158</v>
      </c>
      <c r="AU430" s="237" t="s">
        <v>84</v>
      </c>
      <c r="AV430" s="11" t="s">
        <v>77</v>
      </c>
      <c r="AW430" s="11" t="s">
        <v>35</v>
      </c>
      <c r="AX430" s="11" t="s">
        <v>72</v>
      </c>
      <c r="AY430" s="237" t="s">
        <v>147</v>
      </c>
    </row>
    <row r="431" s="12" customFormat="1">
      <c r="B431" s="238"/>
      <c r="C431" s="239"/>
      <c r="D431" s="225" t="s">
        <v>158</v>
      </c>
      <c r="E431" s="240" t="s">
        <v>21</v>
      </c>
      <c r="F431" s="241" t="s">
        <v>567</v>
      </c>
      <c r="G431" s="239"/>
      <c r="H431" s="242">
        <v>33.600000000000001</v>
      </c>
      <c r="I431" s="243"/>
      <c r="J431" s="239"/>
      <c r="K431" s="239"/>
      <c r="L431" s="244"/>
      <c r="M431" s="245"/>
      <c r="N431" s="246"/>
      <c r="O431" s="246"/>
      <c r="P431" s="246"/>
      <c r="Q431" s="246"/>
      <c r="R431" s="246"/>
      <c r="S431" s="246"/>
      <c r="T431" s="247"/>
      <c r="AT431" s="248" t="s">
        <v>158</v>
      </c>
      <c r="AU431" s="248" t="s">
        <v>84</v>
      </c>
      <c r="AV431" s="12" t="s">
        <v>84</v>
      </c>
      <c r="AW431" s="12" t="s">
        <v>35</v>
      </c>
      <c r="AX431" s="12" t="s">
        <v>72</v>
      </c>
      <c r="AY431" s="248" t="s">
        <v>147</v>
      </c>
    </row>
    <row r="432" s="13" customFormat="1">
      <c r="B432" s="249"/>
      <c r="C432" s="250"/>
      <c r="D432" s="225" t="s">
        <v>158</v>
      </c>
      <c r="E432" s="251" t="s">
        <v>21</v>
      </c>
      <c r="F432" s="252" t="s">
        <v>161</v>
      </c>
      <c r="G432" s="250"/>
      <c r="H432" s="253">
        <v>33.600000000000001</v>
      </c>
      <c r="I432" s="254"/>
      <c r="J432" s="250"/>
      <c r="K432" s="250"/>
      <c r="L432" s="255"/>
      <c r="M432" s="256"/>
      <c r="N432" s="257"/>
      <c r="O432" s="257"/>
      <c r="P432" s="257"/>
      <c r="Q432" s="257"/>
      <c r="R432" s="257"/>
      <c r="S432" s="257"/>
      <c r="T432" s="258"/>
      <c r="AT432" s="259" t="s">
        <v>158</v>
      </c>
      <c r="AU432" s="259" t="s">
        <v>84</v>
      </c>
      <c r="AV432" s="13" t="s">
        <v>154</v>
      </c>
      <c r="AW432" s="13" t="s">
        <v>35</v>
      </c>
      <c r="AX432" s="13" t="s">
        <v>77</v>
      </c>
      <c r="AY432" s="259" t="s">
        <v>147</v>
      </c>
    </row>
    <row r="433" s="1" customFormat="1" ht="38.25" customHeight="1">
      <c r="B433" s="45"/>
      <c r="C433" s="213" t="s">
        <v>568</v>
      </c>
      <c r="D433" s="213" t="s">
        <v>149</v>
      </c>
      <c r="E433" s="214" t="s">
        <v>569</v>
      </c>
      <c r="F433" s="215" t="s">
        <v>570</v>
      </c>
      <c r="G433" s="216" t="s">
        <v>152</v>
      </c>
      <c r="H433" s="217">
        <v>33.600000000000001</v>
      </c>
      <c r="I433" s="218"/>
      <c r="J433" s="219">
        <f>ROUND(I433*H433,2)</f>
        <v>0</v>
      </c>
      <c r="K433" s="215" t="s">
        <v>153</v>
      </c>
      <c r="L433" s="71"/>
      <c r="M433" s="220" t="s">
        <v>21</v>
      </c>
      <c r="N433" s="221" t="s">
        <v>43</v>
      </c>
      <c r="O433" s="46"/>
      <c r="P433" s="222">
        <f>O433*H433</f>
        <v>0</v>
      </c>
      <c r="Q433" s="222">
        <v>0</v>
      </c>
      <c r="R433" s="222">
        <f>Q433*H433</f>
        <v>0</v>
      </c>
      <c r="S433" s="222">
        <v>0</v>
      </c>
      <c r="T433" s="223">
        <f>S433*H433</f>
        <v>0</v>
      </c>
      <c r="AR433" s="23" t="s">
        <v>154</v>
      </c>
      <c r="AT433" s="23" t="s">
        <v>149</v>
      </c>
      <c r="AU433" s="23" t="s">
        <v>84</v>
      </c>
      <c r="AY433" s="23" t="s">
        <v>147</v>
      </c>
      <c r="BE433" s="224">
        <f>IF(N433="základní",J433,0)</f>
        <v>0</v>
      </c>
      <c r="BF433" s="224">
        <f>IF(N433="snížená",J433,0)</f>
        <v>0</v>
      </c>
      <c r="BG433" s="224">
        <f>IF(N433="zákl. přenesená",J433,0)</f>
        <v>0</v>
      </c>
      <c r="BH433" s="224">
        <f>IF(N433="sníž. přenesená",J433,0)</f>
        <v>0</v>
      </c>
      <c r="BI433" s="224">
        <f>IF(N433="nulová",J433,0)</f>
        <v>0</v>
      </c>
      <c r="BJ433" s="23" t="s">
        <v>77</v>
      </c>
      <c r="BK433" s="224">
        <f>ROUND(I433*H433,2)</f>
        <v>0</v>
      </c>
      <c r="BL433" s="23" t="s">
        <v>154</v>
      </c>
      <c r="BM433" s="23" t="s">
        <v>571</v>
      </c>
    </row>
    <row r="434" s="1" customFormat="1">
      <c r="B434" s="45"/>
      <c r="C434" s="73"/>
      <c r="D434" s="225" t="s">
        <v>156</v>
      </c>
      <c r="E434" s="73"/>
      <c r="F434" s="226" t="s">
        <v>572</v>
      </c>
      <c r="G434" s="73"/>
      <c r="H434" s="73"/>
      <c r="I434" s="184"/>
      <c r="J434" s="73"/>
      <c r="K434" s="73"/>
      <c r="L434" s="71"/>
      <c r="M434" s="227"/>
      <c r="N434" s="46"/>
      <c r="O434" s="46"/>
      <c r="P434" s="46"/>
      <c r="Q434" s="46"/>
      <c r="R434" s="46"/>
      <c r="S434" s="46"/>
      <c r="T434" s="94"/>
      <c r="AT434" s="23" t="s">
        <v>156</v>
      </c>
      <c r="AU434" s="23" t="s">
        <v>84</v>
      </c>
    </row>
    <row r="435" s="11" customFormat="1">
      <c r="B435" s="228"/>
      <c r="C435" s="229"/>
      <c r="D435" s="225" t="s">
        <v>158</v>
      </c>
      <c r="E435" s="230" t="s">
        <v>21</v>
      </c>
      <c r="F435" s="231" t="s">
        <v>159</v>
      </c>
      <c r="G435" s="229"/>
      <c r="H435" s="230" t="s">
        <v>21</v>
      </c>
      <c r="I435" s="232"/>
      <c r="J435" s="229"/>
      <c r="K435" s="229"/>
      <c r="L435" s="233"/>
      <c r="M435" s="234"/>
      <c r="N435" s="235"/>
      <c r="O435" s="235"/>
      <c r="P435" s="235"/>
      <c r="Q435" s="235"/>
      <c r="R435" s="235"/>
      <c r="S435" s="235"/>
      <c r="T435" s="236"/>
      <c r="AT435" s="237" t="s">
        <v>158</v>
      </c>
      <c r="AU435" s="237" t="s">
        <v>84</v>
      </c>
      <c r="AV435" s="11" t="s">
        <v>77</v>
      </c>
      <c r="AW435" s="11" t="s">
        <v>35</v>
      </c>
      <c r="AX435" s="11" t="s">
        <v>72</v>
      </c>
      <c r="AY435" s="237" t="s">
        <v>147</v>
      </c>
    </row>
    <row r="436" s="12" customFormat="1">
      <c r="B436" s="238"/>
      <c r="C436" s="239"/>
      <c r="D436" s="225" t="s">
        <v>158</v>
      </c>
      <c r="E436" s="240" t="s">
        <v>21</v>
      </c>
      <c r="F436" s="241" t="s">
        <v>567</v>
      </c>
      <c r="G436" s="239"/>
      <c r="H436" s="242">
        <v>33.600000000000001</v>
      </c>
      <c r="I436" s="243"/>
      <c r="J436" s="239"/>
      <c r="K436" s="239"/>
      <c r="L436" s="244"/>
      <c r="M436" s="245"/>
      <c r="N436" s="246"/>
      <c r="O436" s="246"/>
      <c r="P436" s="246"/>
      <c r="Q436" s="246"/>
      <c r="R436" s="246"/>
      <c r="S436" s="246"/>
      <c r="T436" s="247"/>
      <c r="AT436" s="248" t="s">
        <v>158</v>
      </c>
      <c r="AU436" s="248" t="s">
        <v>84</v>
      </c>
      <c r="AV436" s="12" t="s">
        <v>84</v>
      </c>
      <c r="AW436" s="12" t="s">
        <v>35</v>
      </c>
      <c r="AX436" s="12" t="s">
        <v>72</v>
      </c>
      <c r="AY436" s="248" t="s">
        <v>147</v>
      </c>
    </row>
    <row r="437" s="13" customFormat="1">
      <c r="B437" s="249"/>
      <c r="C437" s="250"/>
      <c r="D437" s="225" t="s">
        <v>158</v>
      </c>
      <c r="E437" s="251" t="s">
        <v>21</v>
      </c>
      <c r="F437" s="252" t="s">
        <v>161</v>
      </c>
      <c r="G437" s="250"/>
      <c r="H437" s="253">
        <v>33.600000000000001</v>
      </c>
      <c r="I437" s="254"/>
      <c r="J437" s="250"/>
      <c r="K437" s="250"/>
      <c r="L437" s="255"/>
      <c r="M437" s="256"/>
      <c r="N437" s="257"/>
      <c r="O437" s="257"/>
      <c r="P437" s="257"/>
      <c r="Q437" s="257"/>
      <c r="R437" s="257"/>
      <c r="S437" s="257"/>
      <c r="T437" s="258"/>
      <c r="AT437" s="259" t="s">
        <v>158</v>
      </c>
      <c r="AU437" s="259" t="s">
        <v>84</v>
      </c>
      <c r="AV437" s="13" t="s">
        <v>154</v>
      </c>
      <c r="AW437" s="13" t="s">
        <v>35</v>
      </c>
      <c r="AX437" s="13" t="s">
        <v>77</v>
      </c>
      <c r="AY437" s="259" t="s">
        <v>147</v>
      </c>
    </row>
    <row r="438" s="1" customFormat="1" ht="16.5" customHeight="1">
      <c r="B438" s="45"/>
      <c r="C438" s="213" t="s">
        <v>573</v>
      </c>
      <c r="D438" s="213" t="s">
        <v>149</v>
      </c>
      <c r="E438" s="214" t="s">
        <v>574</v>
      </c>
      <c r="F438" s="215" t="s">
        <v>575</v>
      </c>
      <c r="G438" s="216" t="s">
        <v>152</v>
      </c>
      <c r="H438" s="217">
        <v>33.600000000000001</v>
      </c>
      <c r="I438" s="218"/>
      <c r="J438" s="219">
        <f>ROUND(I438*H438,2)</f>
        <v>0</v>
      </c>
      <c r="K438" s="215" t="s">
        <v>153</v>
      </c>
      <c r="L438" s="71"/>
      <c r="M438" s="220" t="s">
        <v>21</v>
      </c>
      <c r="N438" s="221" t="s">
        <v>43</v>
      </c>
      <c r="O438" s="46"/>
      <c r="P438" s="222">
        <f>O438*H438</f>
        <v>0</v>
      </c>
      <c r="Q438" s="222">
        <v>0</v>
      </c>
      <c r="R438" s="222">
        <f>Q438*H438</f>
        <v>0</v>
      </c>
      <c r="S438" s="222">
        <v>0</v>
      </c>
      <c r="T438" s="223">
        <f>S438*H438</f>
        <v>0</v>
      </c>
      <c r="AR438" s="23" t="s">
        <v>154</v>
      </c>
      <c r="AT438" s="23" t="s">
        <v>149</v>
      </c>
      <c r="AU438" s="23" t="s">
        <v>84</v>
      </c>
      <c r="AY438" s="23" t="s">
        <v>147</v>
      </c>
      <c r="BE438" s="224">
        <f>IF(N438="základní",J438,0)</f>
        <v>0</v>
      </c>
      <c r="BF438" s="224">
        <f>IF(N438="snížená",J438,0)</f>
        <v>0</v>
      </c>
      <c r="BG438" s="224">
        <f>IF(N438="zákl. přenesená",J438,0)</f>
        <v>0</v>
      </c>
      <c r="BH438" s="224">
        <f>IF(N438="sníž. přenesená",J438,0)</f>
        <v>0</v>
      </c>
      <c r="BI438" s="224">
        <f>IF(N438="nulová",J438,0)</f>
        <v>0</v>
      </c>
      <c r="BJ438" s="23" t="s">
        <v>77</v>
      </c>
      <c r="BK438" s="224">
        <f>ROUND(I438*H438,2)</f>
        <v>0</v>
      </c>
      <c r="BL438" s="23" t="s">
        <v>154</v>
      </c>
      <c r="BM438" s="23" t="s">
        <v>576</v>
      </c>
    </row>
    <row r="439" s="1" customFormat="1">
      <c r="B439" s="45"/>
      <c r="C439" s="73"/>
      <c r="D439" s="225" t="s">
        <v>156</v>
      </c>
      <c r="E439" s="73"/>
      <c r="F439" s="226" t="s">
        <v>577</v>
      </c>
      <c r="G439" s="73"/>
      <c r="H439" s="73"/>
      <c r="I439" s="184"/>
      <c r="J439" s="73"/>
      <c r="K439" s="73"/>
      <c r="L439" s="71"/>
      <c r="M439" s="227"/>
      <c r="N439" s="46"/>
      <c r="O439" s="46"/>
      <c r="P439" s="46"/>
      <c r="Q439" s="46"/>
      <c r="R439" s="46"/>
      <c r="S439" s="46"/>
      <c r="T439" s="94"/>
      <c r="AT439" s="23" t="s">
        <v>156</v>
      </c>
      <c r="AU439" s="23" t="s">
        <v>84</v>
      </c>
    </row>
    <row r="440" s="11" customFormat="1">
      <c r="B440" s="228"/>
      <c r="C440" s="229"/>
      <c r="D440" s="225" t="s">
        <v>158</v>
      </c>
      <c r="E440" s="230" t="s">
        <v>21</v>
      </c>
      <c r="F440" s="231" t="s">
        <v>159</v>
      </c>
      <c r="G440" s="229"/>
      <c r="H440" s="230" t="s">
        <v>21</v>
      </c>
      <c r="I440" s="232"/>
      <c r="J440" s="229"/>
      <c r="K440" s="229"/>
      <c r="L440" s="233"/>
      <c r="M440" s="234"/>
      <c r="N440" s="235"/>
      <c r="O440" s="235"/>
      <c r="P440" s="235"/>
      <c r="Q440" s="235"/>
      <c r="R440" s="235"/>
      <c r="S440" s="235"/>
      <c r="T440" s="236"/>
      <c r="AT440" s="237" t="s">
        <v>158</v>
      </c>
      <c r="AU440" s="237" t="s">
        <v>84</v>
      </c>
      <c r="AV440" s="11" t="s">
        <v>77</v>
      </c>
      <c r="AW440" s="11" t="s">
        <v>35</v>
      </c>
      <c r="AX440" s="11" t="s">
        <v>72</v>
      </c>
      <c r="AY440" s="237" t="s">
        <v>147</v>
      </c>
    </row>
    <row r="441" s="12" customFormat="1">
      <c r="B441" s="238"/>
      <c r="C441" s="239"/>
      <c r="D441" s="225" t="s">
        <v>158</v>
      </c>
      <c r="E441" s="240" t="s">
        <v>21</v>
      </c>
      <c r="F441" s="241" t="s">
        <v>567</v>
      </c>
      <c r="G441" s="239"/>
      <c r="H441" s="242">
        <v>33.600000000000001</v>
      </c>
      <c r="I441" s="243"/>
      <c r="J441" s="239"/>
      <c r="K441" s="239"/>
      <c r="L441" s="244"/>
      <c r="M441" s="245"/>
      <c r="N441" s="246"/>
      <c r="O441" s="246"/>
      <c r="P441" s="246"/>
      <c r="Q441" s="246"/>
      <c r="R441" s="246"/>
      <c r="S441" s="246"/>
      <c r="T441" s="247"/>
      <c r="AT441" s="248" t="s">
        <v>158</v>
      </c>
      <c r="AU441" s="248" t="s">
        <v>84</v>
      </c>
      <c r="AV441" s="12" t="s">
        <v>84</v>
      </c>
      <c r="AW441" s="12" t="s">
        <v>35</v>
      </c>
      <c r="AX441" s="12" t="s">
        <v>72</v>
      </c>
      <c r="AY441" s="248" t="s">
        <v>147</v>
      </c>
    </row>
    <row r="442" s="13" customFormat="1">
      <c r="B442" s="249"/>
      <c r="C442" s="250"/>
      <c r="D442" s="225" t="s">
        <v>158</v>
      </c>
      <c r="E442" s="251" t="s">
        <v>21</v>
      </c>
      <c r="F442" s="252" t="s">
        <v>161</v>
      </c>
      <c r="G442" s="250"/>
      <c r="H442" s="253">
        <v>33.600000000000001</v>
      </c>
      <c r="I442" s="254"/>
      <c r="J442" s="250"/>
      <c r="K442" s="250"/>
      <c r="L442" s="255"/>
      <c r="M442" s="256"/>
      <c r="N442" s="257"/>
      <c r="O442" s="257"/>
      <c r="P442" s="257"/>
      <c r="Q442" s="257"/>
      <c r="R442" s="257"/>
      <c r="S442" s="257"/>
      <c r="T442" s="258"/>
      <c r="AT442" s="259" t="s">
        <v>158</v>
      </c>
      <c r="AU442" s="259" t="s">
        <v>84</v>
      </c>
      <c r="AV442" s="13" t="s">
        <v>154</v>
      </c>
      <c r="AW442" s="13" t="s">
        <v>35</v>
      </c>
      <c r="AX442" s="13" t="s">
        <v>77</v>
      </c>
      <c r="AY442" s="259" t="s">
        <v>147</v>
      </c>
    </row>
    <row r="443" s="1" customFormat="1" ht="25.5" customHeight="1">
      <c r="B443" s="45"/>
      <c r="C443" s="213" t="s">
        <v>578</v>
      </c>
      <c r="D443" s="213" t="s">
        <v>149</v>
      </c>
      <c r="E443" s="214" t="s">
        <v>579</v>
      </c>
      <c r="F443" s="215" t="s">
        <v>580</v>
      </c>
      <c r="G443" s="216" t="s">
        <v>152</v>
      </c>
      <c r="H443" s="217">
        <v>33.600000000000001</v>
      </c>
      <c r="I443" s="218"/>
      <c r="J443" s="219">
        <f>ROUND(I443*H443,2)</f>
        <v>0</v>
      </c>
      <c r="K443" s="215" t="s">
        <v>153</v>
      </c>
      <c r="L443" s="71"/>
      <c r="M443" s="220" t="s">
        <v>21</v>
      </c>
      <c r="N443" s="221" t="s">
        <v>43</v>
      </c>
      <c r="O443" s="46"/>
      <c r="P443" s="222">
        <f>O443*H443</f>
        <v>0</v>
      </c>
      <c r="Q443" s="222">
        <v>0</v>
      </c>
      <c r="R443" s="222">
        <f>Q443*H443</f>
        <v>0</v>
      </c>
      <c r="S443" s="222">
        <v>0</v>
      </c>
      <c r="T443" s="223">
        <f>S443*H443</f>
        <v>0</v>
      </c>
      <c r="AR443" s="23" t="s">
        <v>154</v>
      </c>
      <c r="AT443" s="23" t="s">
        <v>149</v>
      </c>
      <c r="AU443" s="23" t="s">
        <v>84</v>
      </c>
      <c r="AY443" s="23" t="s">
        <v>147</v>
      </c>
      <c r="BE443" s="224">
        <f>IF(N443="základní",J443,0)</f>
        <v>0</v>
      </c>
      <c r="BF443" s="224">
        <f>IF(N443="snížená",J443,0)</f>
        <v>0</v>
      </c>
      <c r="BG443" s="224">
        <f>IF(N443="zákl. přenesená",J443,0)</f>
        <v>0</v>
      </c>
      <c r="BH443" s="224">
        <f>IF(N443="sníž. přenesená",J443,0)</f>
        <v>0</v>
      </c>
      <c r="BI443" s="224">
        <f>IF(N443="nulová",J443,0)</f>
        <v>0</v>
      </c>
      <c r="BJ443" s="23" t="s">
        <v>77</v>
      </c>
      <c r="BK443" s="224">
        <f>ROUND(I443*H443,2)</f>
        <v>0</v>
      </c>
      <c r="BL443" s="23" t="s">
        <v>154</v>
      </c>
      <c r="BM443" s="23" t="s">
        <v>581</v>
      </c>
    </row>
    <row r="444" s="11" customFormat="1">
      <c r="B444" s="228"/>
      <c r="C444" s="229"/>
      <c r="D444" s="225" t="s">
        <v>158</v>
      </c>
      <c r="E444" s="230" t="s">
        <v>21</v>
      </c>
      <c r="F444" s="231" t="s">
        <v>159</v>
      </c>
      <c r="G444" s="229"/>
      <c r="H444" s="230" t="s">
        <v>21</v>
      </c>
      <c r="I444" s="232"/>
      <c r="J444" s="229"/>
      <c r="K444" s="229"/>
      <c r="L444" s="233"/>
      <c r="M444" s="234"/>
      <c r="N444" s="235"/>
      <c r="O444" s="235"/>
      <c r="P444" s="235"/>
      <c r="Q444" s="235"/>
      <c r="R444" s="235"/>
      <c r="S444" s="235"/>
      <c r="T444" s="236"/>
      <c r="AT444" s="237" t="s">
        <v>158</v>
      </c>
      <c r="AU444" s="237" t="s">
        <v>84</v>
      </c>
      <c r="AV444" s="11" t="s">
        <v>77</v>
      </c>
      <c r="AW444" s="11" t="s">
        <v>35</v>
      </c>
      <c r="AX444" s="11" t="s">
        <v>72</v>
      </c>
      <c r="AY444" s="237" t="s">
        <v>147</v>
      </c>
    </row>
    <row r="445" s="12" customFormat="1">
      <c r="B445" s="238"/>
      <c r="C445" s="239"/>
      <c r="D445" s="225" t="s">
        <v>158</v>
      </c>
      <c r="E445" s="240" t="s">
        <v>21</v>
      </c>
      <c r="F445" s="241" t="s">
        <v>567</v>
      </c>
      <c r="G445" s="239"/>
      <c r="H445" s="242">
        <v>33.600000000000001</v>
      </c>
      <c r="I445" s="243"/>
      <c r="J445" s="239"/>
      <c r="K445" s="239"/>
      <c r="L445" s="244"/>
      <c r="M445" s="245"/>
      <c r="N445" s="246"/>
      <c r="O445" s="246"/>
      <c r="P445" s="246"/>
      <c r="Q445" s="246"/>
      <c r="R445" s="246"/>
      <c r="S445" s="246"/>
      <c r="T445" s="247"/>
      <c r="AT445" s="248" t="s">
        <v>158</v>
      </c>
      <c r="AU445" s="248" t="s">
        <v>84</v>
      </c>
      <c r="AV445" s="12" t="s">
        <v>84</v>
      </c>
      <c r="AW445" s="12" t="s">
        <v>35</v>
      </c>
      <c r="AX445" s="12" t="s">
        <v>72</v>
      </c>
      <c r="AY445" s="248" t="s">
        <v>147</v>
      </c>
    </row>
    <row r="446" s="13" customFormat="1">
      <c r="B446" s="249"/>
      <c r="C446" s="250"/>
      <c r="D446" s="225" t="s">
        <v>158</v>
      </c>
      <c r="E446" s="251" t="s">
        <v>21</v>
      </c>
      <c r="F446" s="252" t="s">
        <v>161</v>
      </c>
      <c r="G446" s="250"/>
      <c r="H446" s="253">
        <v>33.600000000000001</v>
      </c>
      <c r="I446" s="254"/>
      <c r="J446" s="250"/>
      <c r="K446" s="250"/>
      <c r="L446" s="255"/>
      <c r="M446" s="256"/>
      <c r="N446" s="257"/>
      <c r="O446" s="257"/>
      <c r="P446" s="257"/>
      <c r="Q446" s="257"/>
      <c r="R446" s="257"/>
      <c r="S446" s="257"/>
      <c r="T446" s="258"/>
      <c r="AT446" s="259" t="s">
        <v>158</v>
      </c>
      <c r="AU446" s="259" t="s">
        <v>84</v>
      </c>
      <c r="AV446" s="13" t="s">
        <v>154</v>
      </c>
      <c r="AW446" s="13" t="s">
        <v>35</v>
      </c>
      <c r="AX446" s="13" t="s">
        <v>77</v>
      </c>
      <c r="AY446" s="259" t="s">
        <v>147</v>
      </c>
    </row>
    <row r="447" s="1" customFormat="1" ht="38.25" customHeight="1">
      <c r="B447" s="45"/>
      <c r="C447" s="213" t="s">
        <v>582</v>
      </c>
      <c r="D447" s="213" t="s">
        <v>149</v>
      </c>
      <c r="E447" s="214" t="s">
        <v>583</v>
      </c>
      <c r="F447" s="215" t="s">
        <v>584</v>
      </c>
      <c r="G447" s="216" t="s">
        <v>152</v>
      </c>
      <c r="H447" s="217">
        <v>33.600000000000001</v>
      </c>
      <c r="I447" s="218"/>
      <c r="J447" s="219">
        <f>ROUND(I447*H447,2)</f>
        <v>0</v>
      </c>
      <c r="K447" s="215" t="s">
        <v>153</v>
      </c>
      <c r="L447" s="71"/>
      <c r="M447" s="220" t="s">
        <v>21</v>
      </c>
      <c r="N447" s="221" t="s">
        <v>43</v>
      </c>
      <c r="O447" s="46"/>
      <c r="P447" s="222">
        <f>O447*H447</f>
        <v>0</v>
      </c>
      <c r="Q447" s="222">
        <v>0</v>
      </c>
      <c r="R447" s="222">
        <f>Q447*H447</f>
        <v>0</v>
      </c>
      <c r="S447" s="222">
        <v>0</v>
      </c>
      <c r="T447" s="223">
        <f>S447*H447</f>
        <v>0</v>
      </c>
      <c r="AR447" s="23" t="s">
        <v>154</v>
      </c>
      <c r="AT447" s="23" t="s">
        <v>149</v>
      </c>
      <c r="AU447" s="23" t="s">
        <v>84</v>
      </c>
      <c r="AY447" s="23" t="s">
        <v>147</v>
      </c>
      <c r="BE447" s="224">
        <f>IF(N447="základní",J447,0)</f>
        <v>0</v>
      </c>
      <c r="BF447" s="224">
        <f>IF(N447="snížená",J447,0)</f>
        <v>0</v>
      </c>
      <c r="BG447" s="224">
        <f>IF(N447="zákl. přenesená",J447,0)</f>
        <v>0</v>
      </c>
      <c r="BH447" s="224">
        <f>IF(N447="sníž. přenesená",J447,0)</f>
        <v>0</v>
      </c>
      <c r="BI447" s="224">
        <f>IF(N447="nulová",J447,0)</f>
        <v>0</v>
      </c>
      <c r="BJ447" s="23" t="s">
        <v>77</v>
      </c>
      <c r="BK447" s="224">
        <f>ROUND(I447*H447,2)</f>
        <v>0</v>
      </c>
      <c r="BL447" s="23" t="s">
        <v>154</v>
      </c>
      <c r="BM447" s="23" t="s">
        <v>585</v>
      </c>
    </row>
    <row r="448" s="1" customFormat="1">
      <c r="B448" s="45"/>
      <c r="C448" s="73"/>
      <c r="D448" s="225" t="s">
        <v>156</v>
      </c>
      <c r="E448" s="73"/>
      <c r="F448" s="226" t="s">
        <v>586</v>
      </c>
      <c r="G448" s="73"/>
      <c r="H448" s="73"/>
      <c r="I448" s="184"/>
      <c r="J448" s="73"/>
      <c r="K448" s="73"/>
      <c r="L448" s="71"/>
      <c r="M448" s="227"/>
      <c r="N448" s="46"/>
      <c r="O448" s="46"/>
      <c r="P448" s="46"/>
      <c r="Q448" s="46"/>
      <c r="R448" s="46"/>
      <c r="S448" s="46"/>
      <c r="T448" s="94"/>
      <c r="AT448" s="23" t="s">
        <v>156</v>
      </c>
      <c r="AU448" s="23" t="s">
        <v>84</v>
      </c>
    </row>
    <row r="449" s="11" customFormat="1">
      <c r="B449" s="228"/>
      <c r="C449" s="229"/>
      <c r="D449" s="225" t="s">
        <v>158</v>
      </c>
      <c r="E449" s="230" t="s">
        <v>21</v>
      </c>
      <c r="F449" s="231" t="s">
        <v>159</v>
      </c>
      <c r="G449" s="229"/>
      <c r="H449" s="230" t="s">
        <v>21</v>
      </c>
      <c r="I449" s="232"/>
      <c r="J449" s="229"/>
      <c r="K449" s="229"/>
      <c r="L449" s="233"/>
      <c r="M449" s="234"/>
      <c r="N449" s="235"/>
      <c r="O449" s="235"/>
      <c r="P449" s="235"/>
      <c r="Q449" s="235"/>
      <c r="R449" s="235"/>
      <c r="S449" s="235"/>
      <c r="T449" s="236"/>
      <c r="AT449" s="237" t="s">
        <v>158</v>
      </c>
      <c r="AU449" s="237" t="s">
        <v>84</v>
      </c>
      <c r="AV449" s="11" t="s">
        <v>77</v>
      </c>
      <c r="AW449" s="11" t="s">
        <v>35</v>
      </c>
      <c r="AX449" s="11" t="s">
        <v>72</v>
      </c>
      <c r="AY449" s="237" t="s">
        <v>147</v>
      </c>
    </row>
    <row r="450" s="12" customFormat="1">
      <c r="B450" s="238"/>
      <c r="C450" s="239"/>
      <c r="D450" s="225" t="s">
        <v>158</v>
      </c>
      <c r="E450" s="240" t="s">
        <v>21</v>
      </c>
      <c r="F450" s="241" t="s">
        <v>567</v>
      </c>
      <c r="G450" s="239"/>
      <c r="H450" s="242">
        <v>33.600000000000001</v>
      </c>
      <c r="I450" s="243"/>
      <c r="J450" s="239"/>
      <c r="K450" s="239"/>
      <c r="L450" s="244"/>
      <c r="M450" s="245"/>
      <c r="N450" s="246"/>
      <c r="O450" s="246"/>
      <c r="P450" s="246"/>
      <c r="Q450" s="246"/>
      <c r="R450" s="246"/>
      <c r="S450" s="246"/>
      <c r="T450" s="247"/>
      <c r="AT450" s="248" t="s">
        <v>158</v>
      </c>
      <c r="AU450" s="248" t="s">
        <v>84</v>
      </c>
      <c r="AV450" s="12" t="s">
        <v>84</v>
      </c>
      <c r="AW450" s="12" t="s">
        <v>35</v>
      </c>
      <c r="AX450" s="12" t="s">
        <v>72</v>
      </c>
      <c r="AY450" s="248" t="s">
        <v>147</v>
      </c>
    </row>
    <row r="451" s="13" customFormat="1">
      <c r="B451" s="249"/>
      <c r="C451" s="250"/>
      <c r="D451" s="225" t="s">
        <v>158</v>
      </c>
      <c r="E451" s="251" t="s">
        <v>21</v>
      </c>
      <c r="F451" s="252" t="s">
        <v>161</v>
      </c>
      <c r="G451" s="250"/>
      <c r="H451" s="253">
        <v>33.600000000000001</v>
      </c>
      <c r="I451" s="254"/>
      <c r="J451" s="250"/>
      <c r="K451" s="250"/>
      <c r="L451" s="255"/>
      <c r="M451" s="256"/>
      <c r="N451" s="257"/>
      <c r="O451" s="257"/>
      <c r="P451" s="257"/>
      <c r="Q451" s="257"/>
      <c r="R451" s="257"/>
      <c r="S451" s="257"/>
      <c r="T451" s="258"/>
      <c r="AT451" s="259" t="s">
        <v>158</v>
      </c>
      <c r="AU451" s="259" t="s">
        <v>84</v>
      </c>
      <c r="AV451" s="13" t="s">
        <v>154</v>
      </c>
      <c r="AW451" s="13" t="s">
        <v>35</v>
      </c>
      <c r="AX451" s="13" t="s">
        <v>77</v>
      </c>
      <c r="AY451" s="259" t="s">
        <v>147</v>
      </c>
    </row>
    <row r="452" s="1" customFormat="1" ht="25.5" customHeight="1">
      <c r="B452" s="45"/>
      <c r="C452" s="213" t="s">
        <v>587</v>
      </c>
      <c r="D452" s="213" t="s">
        <v>149</v>
      </c>
      <c r="E452" s="214" t="s">
        <v>588</v>
      </c>
      <c r="F452" s="215" t="s">
        <v>589</v>
      </c>
      <c r="G452" s="216" t="s">
        <v>152</v>
      </c>
      <c r="H452" s="217">
        <v>33.600000000000001</v>
      </c>
      <c r="I452" s="218"/>
      <c r="J452" s="219">
        <f>ROUND(I452*H452,2)</f>
        <v>0</v>
      </c>
      <c r="K452" s="215" t="s">
        <v>153</v>
      </c>
      <c r="L452" s="71"/>
      <c r="M452" s="220" t="s">
        <v>21</v>
      </c>
      <c r="N452" s="221" t="s">
        <v>43</v>
      </c>
      <c r="O452" s="46"/>
      <c r="P452" s="222">
        <f>O452*H452</f>
        <v>0</v>
      </c>
      <c r="Q452" s="222">
        <v>0</v>
      </c>
      <c r="R452" s="222">
        <f>Q452*H452</f>
        <v>0</v>
      </c>
      <c r="S452" s="222">
        <v>0</v>
      </c>
      <c r="T452" s="223">
        <f>S452*H452</f>
        <v>0</v>
      </c>
      <c r="AR452" s="23" t="s">
        <v>154</v>
      </c>
      <c r="AT452" s="23" t="s">
        <v>149</v>
      </c>
      <c r="AU452" s="23" t="s">
        <v>84</v>
      </c>
      <c r="AY452" s="23" t="s">
        <v>147</v>
      </c>
      <c r="BE452" s="224">
        <f>IF(N452="základní",J452,0)</f>
        <v>0</v>
      </c>
      <c r="BF452" s="224">
        <f>IF(N452="snížená",J452,0)</f>
        <v>0</v>
      </c>
      <c r="BG452" s="224">
        <f>IF(N452="zákl. přenesená",J452,0)</f>
        <v>0</v>
      </c>
      <c r="BH452" s="224">
        <f>IF(N452="sníž. přenesená",J452,0)</f>
        <v>0</v>
      </c>
      <c r="BI452" s="224">
        <f>IF(N452="nulová",J452,0)</f>
        <v>0</v>
      </c>
      <c r="BJ452" s="23" t="s">
        <v>77</v>
      </c>
      <c r="BK452" s="224">
        <f>ROUND(I452*H452,2)</f>
        <v>0</v>
      </c>
      <c r="BL452" s="23" t="s">
        <v>154</v>
      </c>
      <c r="BM452" s="23" t="s">
        <v>590</v>
      </c>
    </row>
    <row r="453" s="1" customFormat="1">
      <c r="B453" s="45"/>
      <c r="C453" s="73"/>
      <c r="D453" s="225" t="s">
        <v>156</v>
      </c>
      <c r="E453" s="73"/>
      <c r="F453" s="226" t="s">
        <v>591</v>
      </c>
      <c r="G453" s="73"/>
      <c r="H453" s="73"/>
      <c r="I453" s="184"/>
      <c r="J453" s="73"/>
      <c r="K453" s="73"/>
      <c r="L453" s="71"/>
      <c r="M453" s="227"/>
      <c r="N453" s="46"/>
      <c r="O453" s="46"/>
      <c r="P453" s="46"/>
      <c r="Q453" s="46"/>
      <c r="R453" s="46"/>
      <c r="S453" s="46"/>
      <c r="T453" s="94"/>
      <c r="AT453" s="23" t="s">
        <v>156</v>
      </c>
      <c r="AU453" s="23" t="s">
        <v>84</v>
      </c>
    </row>
    <row r="454" s="11" customFormat="1">
      <c r="B454" s="228"/>
      <c r="C454" s="229"/>
      <c r="D454" s="225" t="s">
        <v>158</v>
      </c>
      <c r="E454" s="230" t="s">
        <v>21</v>
      </c>
      <c r="F454" s="231" t="s">
        <v>159</v>
      </c>
      <c r="G454" s="229"/>
      <c r="H454" s="230" t="s">
        <v>21</v>
      </c>
      <c r="I454" s="232"/>
      <c r="J454" s="229"/>
      <c r="K454" s="229"/>
      <c r="L454" s="233"/>
      <c r="M454" s="234"/>
      <c r="N454" s="235"/>
      <c r="O454" s="235"/>
      <c r="P454" s="235"/>
      <c r="Q454" s="235"/>
      <c r="R454" s="235"/>
      <c r="S454" s="235"/>
      <c r="T454" s="236"/>
      <c r="AT454" s="237" t="s">
        <v>158</v>
      </c>
      <c r="AU454" s="237" t="s">
        <v>84</v>
      </c>
      <c r="AV454" s="11" t="s">
        <v>77</v>
      </c>
      <c r="AW454" s="11" t="s">
        <v>35</v>
      </c>
      <c r="AX454" s="11" t="s">
        <v>72</v>
      </c>
      <c r="AY454" s="237" t="s">
        <v>147</v>
      </c>
    </row>
    <row r="455" s="12" customFormat="1">
      <c r="B455" s="238"/>
      <c r="C455" s="239"/>
      <c r="D455" s="225" t="s">
        <v>158</v>
      </c>
      <c r="E455" s="240" t="s">
        <v>21</v>
      </c>
      <c r="F455" s="241" t="s">
        <v>567</v>
      </c>
      <c r="G455" s="239"/>
      <c r="H455" s="242">
        <v>33.600000000000001</v>
      </c>
      <c r="I455" s="243"/>
      <c r="J455" s="239"/>
      <c r="K455" s="239"/>
      <c r="L455" s="244"/>
      <c r="M455" s="245"/>
      <c r="N455" s="246"/>
      <c r="O455" s="246"/>
      <c r="P455" s="246"/>
      <c r="Q455" s="246"/>
      <c r="R455" s="246"/>
      <c r="S455" s="246"/>
      <c r="T455" s="247"/>
      <c r="AT455" s="248" t="s">
        <v>158</v>
      </c>
      <c r="AU455" s="248" t="s">
        <v>84</v>
      </c>
      <c r="AV455" s="12" t="s">
        <v>84</v>
      </c>
      <c r="AW455" s="12" t="s">
        <v>35</v>
      </c>
      <c r="AX455" s="12" t="s">
        <v>72</v>
      </c>
      <c r="AY455" s="248" t="s">
        <v>147</v>
      </c>
    </row>
    <row r="456" s="13" customFormat="1">
      <c r="B456" s="249"/>
      <c r="C456" s="250"/>
      <c r="D456" s="225" t="s">
        <v>158</v>
      </c>
      <c r="E456" s="251" t="s">
        <v>21</v>
      </c>
      <c r="F456" s="252" t="s">
        <v>161</v>
      </c>
      <c r="G456" s="250"/>
      <c r="H456" s="253">
        <v>33.600000000000001</v>
      </c>
      <c r="I456" s="254"/>
      <c r="J456" s="250"/>
      <c r="K456" s="250"/>
      <c r="L456" s="255"/>
      <c r="M456" s="256"/>
      <c r="N456" s="257"/>
      <c r="O456" s="257"/>
      <c r="P456" s="257"/>
      <c r="Q456" s="257"/>
      <c r="R456" s="257"/>
      <c r="S456" s="257"/>
      <c r="T456" s="258"/>
      <c r="AT456" s="259" t="s">
        <v>158</v>
      </c>
      <c r="AU456" s="259" t="s">
        <v>84</v>
      </c>
      <c r="AV456" s="13" t="s">
        <v>154</v>
      </c>
      <c r="AW456" s="13" t="s">
        <v>35</v>
      </c>
      <c r="AX456" s="13" t="s">
        <v>77</v>
      </c>
      <c r="AY456" s="259" t="s">
        <v>147</v>
      </c>
    </row>
    <row r="457" s="10" customFormat="1" ht="29.88" customHeight="1">
      <c r="B457" s="197"/>
      <c r="C457" s="198"/>
      <c r="D457" s="199" t="s">
        <v>71</v>
      </c>
      <c r="E457" s="211" t="s">
        <v>182</v>
      </c>
      <c r="F457" s="211" t="s">
        <v>592</v>
      </c>
      <c r="G457" s="198"/>
      <c r="H457" s="198"/>
      <c r="I457" s="201"/>
      <c r="J457" s="212">
        <f>BK457</f>
        <v>0</v>
      </c>
      <c r="K457" s="198"/>
      <c r="L457" s="203"/>
      <c r="M457" s="204"/>
      <c r="N457" s="205"/>
      <c r="O457" s="205"/>
      <c r="P457" s="206">
        <f>SUM(P458:P694)</f>
        <v>0</v>
      </c>
      <c r="Q457" s="205"/>
      <c r="R457" s="206">
        <f>SUM(R458:R694)</f>
        <v>51.592268199999992</v>
      </c>
      <c r="S457" s="205"/>
      <c r="T457" s="207">
        <f>SUM(T458:T694)</f>
        <v>0</v>
      </c>
      <c r="AR457" s="208" t="s">
        <v>77</v>
      </c>
      <c r="AT457" s="209" t="s">
        <v>71</v>
      </c>
      <c r="AU457" s="209" t="s">
        <v>77</v>
      </c>
      <c r="AY457" s="208" t="s">
        <v>147</v>
      </c>
      <c r="BK457" s="210">
        <f>SUM(BK458:BK694)</f>
        <v>0</v>
      </c>
    </row>
    <row r="458" s="1" customFormat="1" ht="16.5" customHeight="1">
      <c r="B458" s="45"/>
      <c r="C458" s="213" t="s">
        <v>593</v>
      </c>
      <c r="D458" s="213" t="s">
        <v>149</v>
      </c>
      <c r="E458" s="214" t="s">
        <v>594</v>
      </c>
      <c r="F458" s="215" t="s">
        <v>595</v>
      </c>
      <c r="G458" s="216" t="s">
        <v>152</v>
      </c>
      <c r="H458" s="217">
        <v>36.700000000000003</v>
      </c>
      <c r="I458" s="218"/>
      <c r="J458" s="219">
        <f>ROUND(I458*H458,2)</f>
        <v>0</v>
      </c>
      <c r="K458" s="215" t="s">
        <v>153</v>
      </c>
      <c r="L458" s="71"/>
      <c r="M458" s="220" t="s">
        <v>21</v>
      </c>
      <c r="N458" s="221" t="s">
        <v>43</v>
      </c>
      <c r="O458" s="46"/>
      <c r="P458" s="222">
        <f>O458*H458</f>
        <v>0</v>
      </c>
      <c r="Q458" s="222">
        <v>0.040000000000000001</v>
      </c>
      <c r="R458" s="222">
        <f>Q458*H458</f>
        <v>1.4680000000000002</v>
      </c>
      <c r="S458" s="222">
        <v>0</v>
      </c>
      <c r="T458" s="223">
        <f>S458*H458</f>
        <v>0</v>
      </c>
      <c r="AR458" s="23" t="s">
        <v>154</v>
      </c>
      <c r="AT458" s="23" t="s">
        <v>149</v>
      </c>
      <c r="AU458" s="23" t="s">
        <v>84</v>
      </c>
      <c r="AY458" s="23" t="s">
        <v>147</v>
      </c>
      <c r="BE458" s="224">
        <f>IF(N458="základní",J458,0)</f>
        <v>0</v>
      </c>
      <c r="BF458" s="224">
        <f>IF(N458="snížená",J458,0)</f>
        <v>0</v>
      </c>
      <c r="BG458" s="224">
        <f>IF(N458="zákl. přenesená",J458,0)</f>
        <v>0</v>
      </c>
      <c r="BH458" s="224">
        <f>IF(N458="sníž. přenesená",J458,0)</f>
        <v>0</v>
      </c>
      <c r="BI458" s="224">
        <f>IF(N458="nulová",J458,0)</f>
        <v>0</v>
      </c>
      <c r="BJ458" s="23" t="s">
        <v>77</v>
      </c>
      <c r="BK458" s="224">
        <f>ROUND(I458*H458,2)</f>
        <v>0</v>
      </c>
      <c r="BL458" s="23" t="s">
        <v>154</v>
      </c>
      <c r="BM458" s="23" t="s">
        <v>596</v>
      </c>
    </row>
    <row r="459" s="1" customFormat="1">
      <c r="B459" s="45"/>
      <c r="C459" s="73"/>
      <c r="D459" s="225" t="s">
        <v>156</v>
      </c>
      <c r="E459" s="73"/>
      <c r="F459" s="226" t="s">
        <v>597</v>
      </c>
      <c r="G459" s="73"/>
      <c r="H459" s="73"/>
      <c r="I459" s="184"/>
      <c r="J459" s="73"/>
      <c r="K459" s="73"/>
      <c r="L459" s="71"/>
      <c r="M459" s="227"/>
      <c r="N459" s="46"/>
      <c r="O459" s="46"/>
      <c r="P459" s="46"/>
      <c r="Q459" s="46"/>
      <c r="R459" s="46"/>
      <c r="S459" s="46"/>
      <c r="T459" s="94"/>
      <c r="AT459" s="23" t="s">
        <v>156</v>
      </c>
      <c r="AU459" s="23" t="s">
        <v>84</v>
      </c>
    </row>
    <row r="460" s="12" customFormat="1">
      <c r="B460" s="238"/>
      <c r="C460" s="239"/>
      <c r="D460" s="225" t="s">
        <v>158</v>
      </c>
      <c r="E460" s="240" t="s">
        <v>21</v>
      </c>
      <c r="F460" s="241" t="s">
        <v>598</v>
      </c>
      <c r="G460" s="239"/>
      <c r="H460" s="242">
        <v>7</v>
      </c>
      <c r="I460" s="243"/>
      <c r="J460" s="239"/>
      <c r="K460" s="239"/>
      <c r="L460" s="244"/>
      <c r="M460" s="245"/>
      <c r="N460" s="246"/>
      <c r="O460" s="246"/>
      <c r="P460" s="246"/>
      <c r="Q460" s="246"/>
      <c r="R460" s="246"/>
      <c r="S460" s="246"/>
      <c r="T460" s="247"/>
      <c r="AT460" s="248" t="s">
        <v>158</v>
      </c>
      <c r="AU460" s="248" t="s">
        <v>84</v>
      </c>
      <c r="AV460" s="12" t="s">
        <v>84</v>
      </c>
      <c r="AW460" s="12" t="s">
        <v>35</v>
      </c>
      <c r="AX460" s="12" t="s">
        <v>72</v>
      </c>
      <c r="AY460" s="248" t="s">
        <v>147</v>
      </c>
    </row>
    <row r="461" s="11" customFormat="1">
      <c r="B461" s="228"/>
      <c r="C461" s="229"/>
      <c r="D461" s="225" t="s">
        <v>158</v>
      </c>
      <c r="E461" s="230" t="s">
        <v>21</v>
      </c>
      <c r="F461" s="231" t="s">
        <v>599</v>
      </c>
      <c r="G461" s="229"/>
      <c r="H461" s="230" t="s">
        <v>21</v>
      </c>
      <c r="I461" s="232"/>
      <c r="J461" s="229"/>
      <c r="K461" s="229"/>
      <c r="L461" s="233"/>
      <c r="M461" s="234"/>
      <c r="N461" s="235"/>
      <c r="O461" s="235"/>
      <c r="P461" s="235"/>
      <c r="Q461" s="235"/>
      <c r="R461" s="235"/>
      <c r="S461" s="235"/>
      <c r="T461" s="236"/>
      <c r="AT461" s="237" t="s">
        <v>158</v>
      </c>
      <c r="AU461" s="237" t="s">
        <v>84</v>
      </c>
      <c r="AV461" s="11" t="s">
        <v>77</v>
      </c>
      <c r="AW461" s="11" t="s">
        <v>35</v>
      </c>
      <c r="AX461" s="11" t="s">
        <v>72</v>
      </c>
      <c r="AY461" s="237" t="s">
        <v>147</v>
      </c>
    </row>
    <row r="462" s="12" customFormat="1">
      <c r="B462" s="238"/>
      <c r="C462" s="239"/>
      <c r="D462" s="225" t="s">
        <v>158</v>
      </c>
      <c r="E462" s="240" t="s">
        <v>21</v>
      </c>
      <c r="F462" s="241" t="s">
        <v>600</v>
      </c>
      <c r="G462" s="239"/>
      <c r="H462" s="242">
        <v>29.699999999999999</v>
      </c>
      <c r="I462" s="243"/>
      <c r="J462" s="239"/>
      <c r="K462" s="239"/>
      <c r="L462" s="244"/>
      <c r="M462" s="245"/>
      <c r="N462" s="246"/>
      <c r="O462" s="246"/>
      <c r="P462" s="246"/>
      <c r="Q462" s="246"/>
      <c r="R462" s="246"/>
      <c r="S462" s="246"/>
      <c r="T462" s="247"/>
      <c r="AT462" s="248" t="s">
        <v>158</v>
      </c>
      <c r="AU462" s="248" t="s">
        <v>84</v>
      </c>
      <c r="AV462" s="12" t="s">
        <v>84</v>
      </c>
      <c r="AW462" s="12" t="s">
        <v>35</v>
      </c>
      <c r="AX462" s="12" t="s">
        <v>72</v>
      </c>
      <c r="AY462" s="248" t="s">
        <v>147</v>
      </c>
    </row>
    <row r="463" s="13" customFormat="1">
      <c r="B463" s="249"/>
      <c r="C463" s="250"/>
      <c r="D463" s="225" t="s">
        <v>158</v>
      </c>
      <c r="E463" s="251" t="s">
        <v>21</v>
      </c>
      <c r="F463" s="252" t="s">
        <v>161</v>
      </c>
      <c r="G463" s="250"/>
      <c r="H463" s="253">
        <v>36.700000000000003</v>
      </c>
      <c r="I463" s="254"/>
      <c r="J463" s="250"/>
      <c r="K463" s="250"/>
      <c r="L463" s="255"/>
      <c r="M463" s="256"/>
      <c r="N463" s="257"/>
      <c r="O463" s="257"/>
      <c r="P463" s="257"/>
      <c r="Q463" s="257"/>
      <c r="R463" s="257"/>
      <c r="S463" s="257"/>
      <c r="T463" s="258"/>
      <c r="AT463" s="259" t="s">
        <v>158</v>
      </c>
      <c r="AU463" s="259" t="s">
        <v>84</v>
      </c>
      <c r="AV463" s="13" t="s">
        <v>154</v>
      </c>
      <c r="AW463" s="13" t="s">
        <v>35</v>
      </c>
      <c r="AX463" s="13" t="s">
        <v>77</v>
      </c>
      <c r="AY463" s="259" t="s">
        <v>147</v>
      </c>
    </row>
    <row r="464" s="1" customFormat="1" ht="25.5" customHeight="1">
      <c r="B464" s="45"/>
      <c r="C464" s="213" t="s">
        <v>601</v>
      </c>
      <c r="D464" s="213" t="s">
        <v>149</v>
      </c>
      <c r="E464" s="214" t="s">
        <v>602</v>
      </c>
      <c r="F464" s="215" t="s">
        <v>603</v>
      </c>
      <c r="G464" s="216" t="s">
        <v>152</v>
      </c>
      <c r="H464" s="217">
        <v>371.70600000000002</v>
      </c>
      <c r="I464" s="218"/>
      <c r="J464" s="219">
        <f>ROUND(I464*H464,2)</f>
        <v>0</v>
      </c>
      <c r="K464" s="215" t="s">
        <v>153</v>
      </c>
      <c r="L464" s="71"/>
      <c r="M464" s="220" t="s">
        <v>21</v>
      </c>
      <c r="N464" s="221" t="s">
        <v>43</v>
      </c>
      <c r="O464" s="46"/>
      <c r="P464" s="222">
        <f>O464*H464</f>
        <v>0</v>
      </c>
      <c r="Q464" s="222">
        <v>0.0043800000000000002</v>
      </c>
      <c r="R464" s="222">
        <f>Q464*H464</f>
        <v>1.6280722800000003</v>
      </c>
      <c r="S464" s="222">
        <v>0</v>
      </c>
      <c r="T464" s="223">
        <f>S464*H464</f>
        <v>0</v>
      </c>
      <c r="AR464" s="23" t="s">
        <v>154</v>
      </c>
      <c r="AT464" s="23" t="s">
        <v>149</v>
      </c>
      <c r="AU464" s="23" t="s">
        <v>84</v>
      </c>
      <c r="AY464" s="23" t="s">
        <v>147</v>
      </c>
      <c r="BE464" s="224">
        <f>IF(N464="základní",J464,0)</f>
        <v>0</v>
      </c>
      <c r="BF464" s="224">
        <f>IF(N464="snížená",J464,0)</f>
        <v>0</v>
      </c>
      <c r="BG464" s="224">
        <f>IF(N464="zákl. přenesená",J464,0)</f>
        <v>0</v>
      </c>
      <c r="BH464" s="224">
        <f>IF(N464="sníž. přenesená",J464,0)</f>
        <v>0</v>
      </c>
      <c r="BI464" s="224">
        <f>IF(N464="nulová",J464,0)</f>
        <v>0</v>
      </c>
      <c r="BJ464" s="23" t="s">
        <v>77</v>
      </c>
      <c r="BK464" s="224">
        <f>ROUND(I464*H464,2)</f>
        <v>0</v>
      </c>
      <c r="BL464" s="23" t="s">
        <v>154</v>
      </c>
      <c r="BM464" s="23" t="s">
        <v>604</v>
      </c>
    </row>
    <row r="465" s="1" customFormat="1">
      <c r="B465" s="45"/>
      <c r="C465" s="73"/>
      <c r="D465" s="225" t="s">
        <v>156</v>
      </c>
      <c r="E465" s="73"/>
      <c r="F465" s="226" t="s">
        <v>605</v>
      </c>
      <c r="G465" s="73"/>
      <c r="H465" s="73"/>
      <c r="I465" s="184"/>
      <c r="J465" s="73"/>
      <c r="K465" s="73"/>
      <c r="L465" s="71"/>
      <c r="M465" s="227"/>
      <c r="N465" s="46"/>
      <c r="O465" s="46"/>
      <c r="P465" s="46"/>
      <c r="Q465" s="46"/>
      <c r="R465" s="46"/>
      <c r="S465" s="46"/>
      <c r="T465" s="94"/>
      <c r="AT465" s="23" t="s">
        <v>156</v>
      </c>
      <c r="AU465" s="23" t="s">
        <v>84</v>
      </c>
    </row>
    <row r="466" s="11" customFormat="1">
      <c r="B466" s="228"/>
      <c r="C466" s="229"/>
      <c r="D466" s="225" t="s">
        <v>158</v>
      </c>
      <c r="E466" s="230" t="s">
        <v>21</v>
      </c>
      <c r="F466" s="231" t="s">
        <v>429</v>
      </c>
      <c r="G466" s="229"/>
      <c r="H466" s="230" t="s">
        <v>21</v>
      </c>
      <c r="I466" s="232"/>
      <c r="J466" s="229"/>
      <c r="K466" s="229"/>
      <c r="L466" s="233"/>
      <c r="M466" s="234"/>
      <c r="N466" s="235"/>
      <c r="O466" s="235"/>
      <c r="P466" s="235"/>
      <c r="Q466" s="235"/>
      <c r="R466" s="235"/>
      <c r="S466" s="235"/>
      <c r="T466" s="236"/>
      <c r="AT466" s="237" t="s">
        <v>158</v>
      </c>
      <c r="AU466" s="237" t="s">
        <v>84</v>
      </c>
      <c r="AV466" s="11" t="s">
        <v>77</v>
      </c>
      <c r="AW466" s="11" t="s">
        <v>35</v>
      </c>
      <c r="AX466" s="11" t="s">
        <v>72</v>
      </c>
      <c r="AY466" s="237" t="s">
        <v>147</v>
      </c>
    </row>
    <row r="467" s="11" customFormat="1">
      <c r="B467" s="228"/>
      <c r="C467" s="229"/>
      <c r="D467" s="225" t="s">
        <v>158</v>
      </c>
      <c r="E467" s="230" t="s">
        <v>21</v>
      </c>
      <c r="F467" s="231" t="s">
        <v>606</v>
      </c>
      <c r="G467" s="229"/>
      <c r="H467" s="230" t="s">
        <v>21</v>
      </c>
      <c r="I467" s="232"/>
      <c r="J467" s="229"/>
      <c r="K467" s="229"/>
      <c r="L467" s="233"/>
      <c r="M467" s="234"/>
      <c r="N467" s="235"/>
      <c r="O467" s="235"/>
      <c r="P467" s="235"/>
      <c r="Q467" s="235"/>
      <c r="R467" s="235"/>
      <c r="S467" s="235"/>
      <c r="T467" s="236"/>
      <c r="AT467" s="237" t="s">
        <v>158</v>
      </c>
      <c r="AU467" s="237" t="s">
        <v>84</v>
      </c>
      <c r="AV467" s="11" t="s">
        <v>77</v>
      </c>
      <c r="AW467" s="11" t="s">
        <v>35</v>
      </c>
      <c r="AX467" s="11" t="s">
        <v>72</v>
      </c>
      <c r="AY467" s="237" t="s">
        <v>147</v>
      </c>
    </row>
    <row r="468" s="12" customFormat="1">
      <c r="B468" s="238"/>
      <c r="C468" s="239"/>
      <c r="D468" s="225" t="s">
        <v>158</v>
      </c>
      <c r="E468" s="240" t="s">
        <v>21</v>
      </c>
      <c r="F468" s="241" t="s">
        <v>607</v>
      </c>
      <c r="G468" s="239"/>
      <c r="H468" s="242">
        <v>11.772</v>
      </c>
      <c r="I468" s="243"/>
      <c r="J468" s="239"/>
      <c r="K468" s="239"/>
      <c r="L468" s="244"/>
      <c r="M468" s="245"/>
      <c r="N468" s="246"/>
      <c r="O468" s="246"/>
      <c r="P468" s="246"/>
      <c r="Q468" s="246"/>
      <c r="R468" s="246"/>
      <c r="S468" s="246"/>
      <c r="T468" s="247"/>
      <c r="AT468" s="248" t="s">
        <v>158</v>
      </c>
      <c r="AU468" s="248" t="s">
        <v>84</v>
      </c>
      <c r="AV468" s="12" t="s">
        <v>84</v>
      </c>
      <c r="AW468" s="12" t="s">
        <v>35</v>
      </c>
      <c r="AX468" s="12" t="s">
        <v>72</v>
      </c>
      <c r="AY468" s="248" t="s">
        <v>147</v>
      </c>
    </row>
    <row r="469" s="12" customFormat="1">
      <c r="B469" s="238"/>
      <c r="C469" s="239"/>
      <c r="D469" s="225" t="s">
        <v>158</v>
      </c>
      <c r="E469" s="240" t="s">
        <v>21</v>
      </c>
      <c r="F469" s="241" t="s">
        <v>608</v>
      </c>
      <c r="G469" s="239"/>
      <c r="H469" s="242">
        <v>29.106000000000002</v>
      </c>
      <c r="I469" s="243"/>
      <c r="J469" s="239"/>
      <c r="K469" s="239"/>
      <c r="L469" s="244"/>
      <c r="M469" s="245"/>
      <c r="N469" s="246"/>
      <c r="O469" s="246"/>
      <c r="P469" s="246"/>
      <c r="Q469" s="246"/>
      <c r="R469" s="246"/>
      <c r="S469" s="246"/>
      <c r="T469" s="247"/>
      <c r="AT469" s="248" t="s">
        <v>158</v>
      </c>
      <c r="AU469" s="248" t="s">
        <v>84</v>
      </c>
      <c r="AV469" s="12" t="s">
        <v>84</v>
      </c>
      <c r="AW469" s="12" t="s">
        <v>35</v>
      </c>
      <c r="AX469" s="12" t="s">
        <v>72</v>
      </c>
      <c r="AY469" s="248" t="s">
        <v>147</v>
      </c>
    </row>
    <row r="470" s="12" customFormat="1">
      <c r="B470" s="238"/>
      <c r="C470" s="239"/>
      <c r="D470" s="225" t="s">
        <v>158</v>
      </c>
      <c r="E470" s="240" t="s">
        <v>21</v>
      </c>
      <c r="F470" s="241" t="s">
        <v>609</v>
      </c>
      <c r="G470" s="239"/>
      <c r="H470" s="242">
        <v>13.474</v>
      </c>
      <c r="I470" s="243"/>
      <c r="J470" s="239"/>
      <c r="K470" s="239"/>
      <c r="L470" s="244"/>
      <c r="M470" s="245"/>
      <c r="N470" s="246"/>
      <c r="O470" s="246"/>
      <c r="P470" s="246"/>
      <c r="Q470" s="246"/>
      <c r="R470" s="246"/>
      <c r="S470" s="246"/>
      <c r="T470" s="247"/>
      <c r="AT470" s="248" t="s">
        <v>158</v>
      </c>
      <c r="AU470" s="248" t="s">
        <v>84</v>
      </c>
      <c r="AV470" s="12" t="s">
        <v>84</v>
      </c>
      <c r="AW470" s="12" t="s">
        <v>35</v>
      </c>
      <c r="AX470" s="12" t="s">
        <v>72</v>
      </c>
      <c r="AY470" s="248" t="s">
        <v>147</v>
      </c>
    </row>
    <row r="471" s="12" customFormat="1">
      <c r="B471" s="238"/>
      <c r="C471" s="239"/>
      <c r="D471" s="225" t="s">
        <v>158</v>
      </c>
      <c r="E471" s="240" t="s">
        <v>21</v>
      </c>
      <c r="F471" s="241" t="s">
        <v>610</v>
      </c>
      <c r="G471" s="239"/>
      <c r="H471" s="242">
        <v>27.48</v>
      </c>
      <c r="I471" s="243"/>
      <c r="J471" s="239"/>
      <c r="K471" s="239"/>
      <c r="L471" s="244"/>
      <c r="M471" s="245"/>
      <c r="N471" s="246"/>
      <c r="O471" s="246"/>
      <c r="P471" s="246"/>
      <c r="Q471" s="246"/>
      <c r="R471" s="246"/>
      <c r="S471" s="246"/>
      <c r="T471" s="247"/>
      <c r="AT471" s="248" t="s">
        <v>158</v>
      </c>
      <c r="AU471" s="248" t="s">
        <v>84</v>
      </c>
      <c r="AV471" s="12" t="s">
        <v>84</v>
      </c>
      <c r="AW471" s="12" t="s">
        <v>35</v>
      </c>
      <c r="AX471" s="12" t="s">
        <v>72</v>
      </c>
      <c r="AY471" s="248" t="s">
        <v>147</v>
      </c>
    </row>
    <row r="472" s="12" customFormat="1">
      <c r="B472" s="238"/>
      <c r="C472" s="239"/>
      <c r="D472" s="225" t="s">
        <v>158</v>
      </c>
      <c r="E472" s="240" t="s">
        <v>21</v>
      </c>
      <c r="F472" s="241" t="s">
        <v>611</v>
      </c>
      <c r="G472" s="239"/>
      <c r="H472" s="242">
        <v>7.5499999999999998</v>
      </c>
      <c r="I472" s="243"/>
      <c r="J472" s="239"/>
      <c r="K472" s="239"/>
      <c r="L472" s="244"/>
      <c r="M472" s="245"/>
      <c r="N472" s="246"/>
      <c r="O472" s="246"/>
      <c r="P472" s="246"/>
      <c r="Q472" s="246"/>
      <c r="R472" s="246"/>
      <c r="S472" s="246"/>
      <c r="T472" s="247"/>
      <c r="AT472" s="248" t="s">
        <v>158</v>
      </c>
      <c r="AU472" s="248" t="s">
        <v>84</v>
      </c>
      <c r="AV472" s="12" t="s">
        <v>84</v>
      </c>
      <c r="AW472" s="12" t="s">
        <v>35</v>
      </c>
      <c r="AX472" s="12" t="s">
        <v>72</v>
      </c>
      <c r="AY472" s="248" t="s">
        <v>147</v>
      </c>
    </row>
    <row r="473" s="11" customFormat="1">
      <c r="B473" s="228"/>
      <c r="C473" s="229"/>
      <c r="D473" s="225" t="s">
        <v>158</v>
      </c>
      <c r="E473" s="230" t="s">
        <v>21</v>
      </c>
      <c r="F473" s="231" t="s">
        <v>612</v>
      </c>
      <c r="G473" s="229"/>
      <c r="H473" s="230" t="s">
        <v>21</v>
      </c>
      <c r="I473" s="232"/>
      <c r="J473" s="229"/>
      <c r="K473" s="229"/>
      <c r="L473" s="233"/>
      <c r="M473" s="234"/>
      <c r="N473" s="235"/>
      <c r="O473" s="235"/>
      <c r="P473" s="235"/>
      <c r="Q473" s="235"/>
      <c r="R473" s="235"/>
      <c r="S473" s="235"/>
      <c r="T473" s="236"/>
      <c r="AT473" s="237" t="s">
        <v>158</v>
      </c>
      <c r="AU473" s="237" t="s">
        <v>84</v>
      </c>
      <c r="AV473" s="11" t="s">
        <v>77</v>
      </c>
      <c r="AW473" s="11" t="s">
        <v>35</v>
      </c>
      <c r="AX473" s="11" t="s">
        <v>72</v>
      </c>
      <c r="AY473" s="237" t="s">
        <v>147</v>
      </c>
    </row>
    <row r="474" s="12" customFormat="1">
      <c r="B474" s="238"/>
      <c r="C474" s="239"/>
      <c r="D474" s="225" t="s">
        <v>158</v>
      </c>
      <c r="E474" s="240" t="s">
        <v>21</v>
      </c>
      <c r="F474" s="241" t="s">
        <v>613</v>
      </c>
      <c r="G474" s="239"/>
      <c r="H474" s="242">
        <v>75.870000000000005</v>
      </c>
      <c r="I474" s="243"/>
      <c r="J474" s="239"/>
      <c r="K474" s="239"/>
      <c r="L474" s="244"/>
      <c r="M474" s="245"/>
      <c r="N474" s="246"/>
      <c r="O474" s="246"/>
      <c r="P474" s="246"/>
      <c r="Q474" s="246"/>
      <c r="R474" s="246"/>
      <c r="S474" s="246"/>
      <c r="T474" s="247"/>
      <c r="AT474" s="248" t="s">
        <v>158</v>
      </c>
      <c r="AU474" s="248" t="s">
        <v>84</v>
      </c>
      <c r="AV474" s="12" t="s">
        <v>84</v>
      </c>
      <c r="AW474" s="12" t="s">
        <v>35</v>
      </c>
      <c r="AX474" s="12" t="s">
        <v>72</v>
      </c>
      <c r="AY474" s="248" t="s">
        <v>147</v>
      </c>
    </row>
    <row r="475" s="12" customFormat="1">
      <c r="B475" s="238"/>
      <c r="C475" s="239"/>
      <c r="D475" s="225" t="s">
        <v>158</v>
      </c>
      <c r="E475" s="240" t="s">
        <v>21</v>
      </c>
      <c r="F475" s="241" t="s">
        <v>345</v>
      </c>
      <c r="G475" s="239"/>
      <c r="H475" s="242">
        <v>140.667</v>
      </c>
      <c r="I475" s="243"/>
      <c r="J475" s="239"/>
      <c r="K475" s="239"/>
      <c r="L475" s="244"/>
      <c r="M475" s="245"/>
      <c r="N475" s="246"/>
      <c r="O475" s="246"/>
      <c r="P475" s="246"/>
      <c r="Q475" s="246"/>
      <c r="R475" s="246"/>
      <c r="S475" s="246"/>
      <c r="T475" s="247"/>
      <c r="AT475" s="248" t="s">
        <v>158</v>
      </c>
      <c r="AU475" s="248" t="s">
        <v>84</v>
      </c>
      <c r="AV475" s="12" t="s">
        <v>84</v>
      </c>
      <c r="AW475" s="12" t="s">
        <v>35</v>
      </c>
      <c r="AX475" s="12" t="s">
        <v>72</v>
      </c>
      <c r="AY475" s="248" t="s">
        <v>147</v>
      </c>
    </row>
    <row r="476" s="12" customFormat="1">
      <c r="B476" s="238"/>
      <c r="C476" s="239"/>
      <c r="D476" s="225" t="s">
        <v>158</v>
      </c>
      <c r="E476" s="240" t="s">
        <v>21</v>
      </c>
      <c r="F476" s="241" t="s">
        <v>346</v>
      </c>
      <c r="G476" s="239"/>
      <c r="H476" s="242">
        <v>65.787000000000006</v>
      </c>
      <c r="I476" s="243"/>
      <c r="J476" s="239"/>
      <c r="K476" s="239"/>
      <c r="L476" s="244"/>
      <c r="M476" s="245"/>
      <c r="N476" s="246"/>
      <c r="O476" s="246"/>
      <c r="P476" s="246"/>
      <c r="Q476" s="246"/>
      <c r="R476" s="246"/>
      <c r="S476" s="246"/>
      <c r="T476" s="247"/>
      <c r="AT476" s="248" t="s">
        <v>158</v>
      </c>
      <c r="AU476" s="248" t="s">
        <v>84</v>
      </c>
      <c r="AV476" s="12" t="s">
        <v>84</v>
      </c>
      <c r="AW476" s="12" t="s">
        <v>35</v>
      </c>
      <c r="AX476" s="12" t="s">
        <v>72</v>
      </c>
      <c r="AY476" s="248" t="s">
        <v>147</v>
      </c>
    </row>
    <row r="477" s="13" customFormat="1">
      <c r="B477" s="249"/>
      <c r="C477" s="250"/>
      <c r="D477" s="225" t="s">
        <v>158</v>
      </c>
      <c r="E477" s="251" t="s">
        <v>21</v>
      </c>
      <c r="F477" s="252" t="s">
        <v>161</v>
      </c>
      <c r="G477" s="250"/>
      <c r="H477" s="253">
        <v>371.70600000000002</v>
      </c>
      <c r="I477" s="254"/>
      <c r="J477" s="250"/>
      <c r="K477" s="250"/>
      <c r="L477" s="255"/>
      <c r="M477" s="256"/>
      <c r="N477" s="257"/>
      <c r="O477" s="257"/>
      <c r="P477" s="257"/>
      <c r="Q477" s="257"/>
      <c r="R477" s="257"/>
      <c r="S477" s="257"/>
      <c r="T477" s="258"/>
      <c r="AT477" s="259" t="s">
        <v>158</v>
      </c>
      <c r="AU477" s="259" t="s">
        <v>84</v>
      </c>
      <c r="AV477" s="13" t="s">
        <v>154</v>
      </c>
      <c r="AW477" s="13" t="s">
        <v>35</v>
      </c>
      <c r="AX477" s="13" t="s">
        <v>77</v>
      </c>
      <c r="AY477" s="259" t="s">
        <v>147</v>
      </c>
    </row>
    <row r="478" s="1" customFormat="1" ht="25.5" customHeight="1">
      <c r="B478" s="45"/>
      <c r="C478" s="213" t="s">
        <v>614</v>
      </c>
      <c r="D478" s="213" t="s">
        <v>149</v>
      </c>
      <c r="E478" s="214" t="s">
        <v>615</v>
      </c>
      <c r="F478" s="215" t="s">
        <v>616</v>
      </c>
      <c r="G478" s="216" t="s">
        <v>443</v>
      </c>
      <c r="H478" s="217">
        <v>29.895</v>
      </c>
      <c r="I478" s="218"/>
      <c r="J478" s="219">
        <f>ROUND(I478*H478,2)</f>
        <v>0</v>
      </c>
      <c r="K478" s="215" t="s">
        <v>153</v>
      </c>
      <c r="L478" s="71"/>
      <c r="M478" s="220" t="s">
        <v>21</v>
      </c>
      <c r="N478" s="221" t="s">
        <v>43</v>
      </c>
      <c r="O478" s="46"/>
      <c r="P478" s="222">
        <f>O478*H478</f>
        <v>0</v>
      </c>
      <c r="Q478" s="222">
        <v>0.0032000000000000002</v>
      </c>
      <c r="R478" s="222">
        <f>Q478*H478</f>
        <v>0.095663999999999999</v>
      </c>
      <c r="S478" s="222">
        <v>0</v>
      </c>
      <c r="T478" s="223">
        <f>S478*H478</f>
        <v>0</v>
      </c>
      <c r="AR478" s="23" t="s">
        <v>154</v>
      </c>
      <c r="AT478" s="23" t="s">
        <v>149</v>
      </c>
      <c r="AU478" s="23" t="s">
        <v>84</v>
      </c>
      <c r="AY478" s="23" t="s">
        <v>147</v>
      </c>
      <c r="BE478" s="224">
        <f>IF(N478="základní",J478,0)</f>
        <v>0</v>
      </c>
      <c r="BF478" s="224">
        <f>IF(N478="snížená",J478,0)</f>
        <v>0</v>
      </c>
      <c r="BG478" s="224">
        <f>IF(N478="zákl. přenesená",J478,0)</f>
        <v>0</v>
      </c>
      <c r="BH478" s="224">
        <f>IF(N478="sníž. přenesená",J478,0)</f>
        <v>0</v>
      </c>
      <c r="BI478" s="224">
        <f>IF(N478="nulová",J478,0)</f>
        <v>0</v>
      </c>
      <c r="BJ478" s="23" t="s">
        <v>77</v>
      </c>
      <c r="BK478" s="224">
        <f>ROUND(I478*H478,2)</f>
        <v>0</v>
      </c>
      <c r="BL478" s="23" t="s">
        <v>154</v>
      </c>
      <c r="BM478" s="23" t="s">
        <v>617</v>
      </c>
    </row>
    <row r="479" s="1" customFormat="1">
      <c r="B479" s="45"/>
      <c r="C479" s="73"/>
      <c r="D479" s="225" t="s">
        <v>156</v>
      </c>
      <c r="E479" s="73"/>
      <c r="F479" s="226" t="s">
        <v>618</v>
      </c>
      <c r="G479" s="73"/>
      <c r="H479" s="73"/>
      <c r="I479" s="184"/>
      <c r="J479" s="73"/>
      <c r="K479" s="73"/>
      <c r="L479" s="71"/>
      <c r="M479" s="227"/>
      <c r="N479" s="46"/>
      <c r="O479" s="46"/>
      <c r="P479" s="46"/>
      <c r="Q479" s="46"/>
      <c r="R479" s="46"/>
      <c r="S479" s="46"/>
      <c r="T479" s="94"/>
      <c r="AT479" s="23" t="s">
        <v>156</v>
      </c>
      <c r="AU479" s="23" t="s">
        <v>84</v>
      </c>
    </row>
    <row r="480" s="11" customFormat="1">
      <c r="B480" s="228"/>
      <c r="C480" s="229"/>
      <c r="D480" s="225" t="s">
        <v>158</v>
      </c>
      <c r="E480" s="230" t="s">
        <v>21</v>
      </c>
      <c r="F480" s="231" t="s">
        <v>619</v>
      </c>
      <c r="G480" s="229"/>
      <c r="H480" s="230" t="s">
        <v>21</v>
      </c>
      <c r="I480" s="232"/>
      <c r="J480" s="229"/>
      <c r="K480" s="229"/>
      <c r="L480" s="233"/>
      <c r="M480" s="234"/>
      <c r="N480" s="235"/>
      <c r="O480" s="235"/>
      <c r="P480" s="235"/>
      <c r="Q480" s="235"/>
      <c r="R480" s="235"/>
      <c r="S480" s="235"/>
      <c r="T480" s="236"/>
      <c r="AT480" s="237" t="s">
        <v>158</v>
      </c>
      <c r="AU480" s="237" t="s">
        <v>84</v>
      </c>
      <c r="AV480" s="11" t="s">
        <v>77</v>
      </c>
      <c r="AW480" s="11" t="s">
        <v>35</v>
      </c>
      <c r="AX480" s="11" t="s">
        <v>72</v>
      </c>
      <c r="AY480" s="237" t="s">
        <v>147</v>
      </c>
    </row>
    <row r="481" s="12" customFormat="1">
      <c r="B481" s="238"/>
      <c r="C481" s="239"/>
      <c r="D481" s="225" t="s">
        <v>158</v>
      </c>
      <c r="E481" s="240" t="s">
        <v>21</v>
      </c>
      <c r="F481" s="241" t="s">
        <v>620</v>
      </c>
      <c r="G481" s="239"/>
      <c r="H481" s="242">
        <v>1.6599999999999999</v>
      </c>
      <c r="I481" s="243"/>
      <c r="J481" s="239"/>
      <c r="K481" s="239"/>
      <c r="L481" s="244"/>
      <c r="M481" s="245"/>
      <c r="N481" s="246"/>
      <c r="O481" s="246"/>
      <c r="P481" s="246"/>
      <c r="Q481" s="246"/>
      <c r="R481" s="246"/>
      <c r="S481" s="246"/>
      <c r="T481" s="247"/>
      <c r="AT481" s="248" t="s">
        <v>158</v>
      </c>
      <c r="AU481" s="248" t="s">
        <v>84</v>
      </c>
      <c r="AV481" s="12" t="s">
        <v>84</v>
      </c>
      <c r="AW481" s="12" t="s">
        <v>35</v>
      </c>
      <c r="AX481" s="12" t="s">
        <v>72</v>
      </c>
      <c r="AY481" s="248" t="s">
        <v>147</v>
      </c>
    </row>
    <row r="482" s="12" customFormat="1">
      <c r="B482" s="238"/>
      <c r="C482" s="239"/>
      <c r="D482" s="225" t="s">
        <v>158</v>
      </c>
      <c r="E482" s="240" t="s">
        <v>21</v>
      </c>
      <c r="F482" s="241" t="s">
        <v>621</v>
      </c>
      <c r="G482" s="239"/>
      <c r="H482" s="242">
        <v>0.80000000000000004</v>
      </c>
      <c r="I482" s="243"/>
      <c r="J482" s="239"/>
      <c r="K482" s="239"/>
      <c r="L482" s="244"/>
      <c r="M482" s="245"/>
      <c r="N482" s="246"/>
      <c r="O482" s="246"/>
      <c r="P482" s="246"/>
      <c r="Q482" s="246"/>
      <c r="R482" s="246"/>
      <c r="S482" s="246"/>
      <c r="T482" s="247"/>
      <c r="AT482" s="248" t="s">
        <v>158</v>
      </c>
      <c r="AU482" s="248" t="s">
        <v>84</v>
      </c>
      <c r="AV482" s="12" t="s">
        <v>84</v>
      </c>
      <c r="AW482" s="12" t="s">
        <v>35</v>
      </c>
      <c r="AX482" s="12" t="s">
        <v>72</v>
      </c>
      <c r="AY482" s="248" t="s">
        <v>147</v>
      </c>
    </row>
    <row r="483" s="12" customFormat="1">
      <c r="B483" s="238"/>
      <c r="C483" s="239"/>
      <c r="D483" s="225" t="s">
        <v>158</v>
      </c>
      <c r="E483" s="240" t="s">
        <v>21</v>
      </c>
      <c r="F483" s="241" t="s">
        <v>622</v>
      </c>
      <c r="G483" s="239"/>
      <c r="H483" s="242">
        <v>1.3500000000000001</v>
      </c>
      <c r="I483" s="243"/>
      <c r="J483" s="239"/>
      <c r="K483" s="239"/>
      <c r="L483" s="244"/>
      <c r="M483" s="245"/>
      <c r="N483" s="246"/>
      <c r="O483" s="246"/>
      <c r="P483" s="246"/>
      <c r="Q483" s="246"/>
      <c r="R483" s="246"/>
      <c r="S483" s="246"/>
      <c r="T483" s="247"/>
      <c r="AT483" s="248" t="s">
        <v>158</v>
      </c>
      <c r="AU483" s="248" t="s">
        <v>84</v>
      </c>
      <c r="AV483" s="12" t="s">
        <v>84</v>
      </c>
      <c r="AW483" s="12" t="s">
        <v>35</v>
      </c>
      <c r="AX483" s="12" t="s">
        <v>72</v>
      </c>
      <c r="AY483" s="248" t="s">
        <v>147</v>
      </c>
    </row>
    <row r="484" s="12" customFormat="1">
      <c r="B484" s="238"/>
      <c r="C484" s="239"/>
      <c r="D484" s="225" t="s">
        <v>158</v>
      </c>
      <c r="E484" s="240" t="s">
        <v>21</v>
      </c>
      <c r="F484" s="241" t="s">
        <v>623</v>
      </c>
      <c r="G484" s="239"/>
      <c r="H484" s="242">
        <v>1.3500000000000001</v>
      </c>
      <c r="I484" s="243"/>
      <c r="J484" s="239"/>
      <c r="K484" s="239"/>
      <c r="L484" s="244"/>
      <c r="M484" s="245"/>
      <c r="N484" s="246"/>
      <c r="O484" s="246"/>
      <c r="P484" s="246"/>
      <c r="Q484" s="246"/>
      <c r="R484" s="246"/>
      <c r="S484" s="246"/>
      <c r="T484" s="247"/>
      <c r="AT484" s="248" t="s">
        <v>158</v>
      </c>
      <c r="AU484" s="248" t="s">
        <v>84</v>
      </c>
      <c r="AV484" s="12" t="s">
        <v>84</v>
      </c>
      <c r="AW484" s="12" t="s">
        <v>35</v>
      </c>
      <c r="AX484" s="12" t="s">
        <v>72</v>
      </c>
      <c r="AY484" s="248" t="s">
        <v>147</v>
      </c>
    </row>
    <row r="485" s="12" customFormat="1">
      <c r="B485" s="238"/>
      <c r="C485" s="239"/>
      <c r="D485" s="225" t="s">
        <v>158</v>
      </c>
      <c r="E485" s="240" t="s">
        <v>21</v>
      </c>
      <c r="F485" s="241" t="s">
        <v>624</v>
      </c>
      <c r="G485" s="239"/>
      <c r="H485" s="242">
        <v>6</v>
      </c>
      <c r="I485" s="243"/>
      <c r="J485" s="239"/>
      <c r="K485" s="239"/>
      <c r="L485" s="244"/>
      <c r="M485" s="245"/>
      <c r="N485" s="246"/>
      <c r="O485" s="246"/>
      <c r="P485" s="246"/>
      <c r="Q485" s="246"/>
      <c r="R485" s="246"/>
      <c r="S485" s="246"/>
      <c r="T485" s="247"/>
      <c r="AT485" s="248" t="s">
        <v>158</v>
      </c>
      <c r="AU485" s="248" t="s">
        <v>84</v>
      </c>
      <c r="AV485" s="12" t="s">
        <v>84</v>
      </c>
      <c r="AW485" s="12" t="s">
        <v>35</v>
      </c>
      <c r="AX485" s="12" t="s">
        <v>72</v>
      </c>
      <c r="AY485" s="248" t="s">
        <v>147</v>
      </c>
    </row>
    <row r="486" s="12" customFormat="1">
      <c r="B486" s="238"/>
      <c r="C486" s="239"/>
      <c r="D486" s="225" t="s">
        <v>158</v>
      </c>
      <c r="E486" s="240" t="s">
        <v>21</v>
      </c>
      <c r="F486" s="241" t="s">
        <v>625</v>
      </c>
      <c r="G486" s="239"/>
      <c r="H486" s="242">
        <v>18.734999999999999</v>
      </c>
      <c r="I486" s="243"/>
      <c r="J486" s="239"/>
      <c r="K486" s="239"/>
      <c r="L486" s="244"/>
      <c r="M486" s="245"/>
      <c r="N486" s="246"/>
      <c r="O486" s="246"/>
      <c r="P486" s="246"/>
      <c r="Q486" s="246"/>
      <c r="R486" s="246"/>
      <c r="S486" s="246"/>
      <c r="T486" s="247"/>
      <c r="AT486" s="248" t="s">
        <v>158</v>
      </c>
      <c r="AU486" s="248" t="s">
        <v>84</v>
      </c>
      <c r="AV486" s="12" t="s">
        <v>84</v>
      </c>
      <c r="AW486" s="12" t="s">
        <v>35</v>
      </c>
      <c r="AX486" s="12" t="s">
        <v>72</v>
      </c>
      <c r="AY486" s="248" t="s">
        <v>147</v>
      </c>
    </row>
    <row r="487" s="13" customFormat="1">
      <c r="B487" s="249"/>
      <c r="C487" s="250"/>
      <c r="D487" s="225" t="s">
        <v>158</v>
      </c>
      <c r="E487" s="251" t="s">
        <v>21</v>
      </c>
      <c r="F487" s="252" t="s">
        <v>161</v>
      </c>
      <c r="G487" s="250"/>
      <c r="H487" s="253">
        <v>29.895</v>
      </c>
      <c r="I487" s="254"/>
      <c r="J487" s="250"/>
      <c r="K487" s="250"/>
      <c r="L487" s="255"/>
      <c r="M487" s="256"/>
      <c r="N487" s="257"/>
      <c r="O487" s="257"/>
      <c r="P487" s="257"/>
      <c r="Q487" s="257"/>
      <c r="R487" s="257"/>
      <c r="S487" s="257"/>
      <c r="T487" s="258"/>
      <c r="AT487" s="259" t="s">
        <v>158</v>
      </c>
      <c r="AU487" s="259" t="s">
        <v>84</v>
      </c>
      <c r="AV487" s="13" t="s">
        <v>154</v>
      </c>
      <c r="AW487" s="13" t="s">
        <v>35</v>
      </c>
      <c r="AX487" s="13" t="s">
        <v>77</v>
      </c>
      <c r="AY487" s="259" t="s">
        <v>147</v>
      </c>
    </row>
    <row r="488" s="1" customFormat="1" ht="25.5" customHeight="1">
      <c r="B488" s="45"/>
      <c r="C488" s="260" t="s">
        <v>626</v>
      </c>
      <c r="D488" s="260" t="s">
        <v>237</v>
      </c>
      <c r="E488" s="261" t="s">
        <v>627</v>
      </c>
      <c r="F488" s="262" t="s">
        <v>628</v>
      </c>
      <c r="G488" s="263" t="s">
        <v>152</v>
      </c>
      <c r="H488" s="264">
        <v>9.8659999999999997</v>
      </c>
      <c r="I488" s="265"/>
      <c r="J488" s="266">
        <f>ROUND(I488*H488,2)</f>
        <v>0</v>
      </c>
      <c r="K488" s="262" t="s">
        <v>153</v>
      </c>
      <c r="L488" s="267"/>
      <c r="M488" s="268" t="s">
        <v>21</v>
      </c>
      <c r="N488" s="269" t="s">
        <v>43</v>
      </c>
      <c r="O488" s="46"/>
      <c r="P488" s="222">
        <f>O488*H488</f>
        <v>0</v>
      </c>
      <c r="Q488" s="222">
        <v>0.001</v>
      </c>
      <c r="R488" s="222">
        <f>Q488*H488</f>
        <v>0.0098659999999999998</v>
      </c>
      <c r="S488" s="222">
        <v>0</v>
      </c>
      <c r="T488" s="223">
        <f>S488*H488</f>
        <v>0</v>
      </c>
      <c r="AR488" s="23" t="s">
        <v>193</v>
      </c>
      <c r="AT488" s="23" t="s">
        <v>237</v>
      </c>
      <c r="AU488" s="23" t="s">
        <v>84</v>
      </c>
      <c r="AY488" s="23" t="s">
        <v>147</v>
      </c>
      <c r="BE488" s="224">
        <f>IF(N488="základní",J488,0)</f>
        <v>0</v>
      </c>
      <c r="BF488" s="224">
        <f>IF(N488="snížená",J488,0)</f>
        <v>0</v>
      </c>
      <c r="BG488" s="224">
        <f>IF(N488="zákl. přenesená",J488,0)</f>
        <v>0</v>
      </c>
      <c r="BH488" s="224">
        <f>IF(N488="sníž. přenesená",J488,0)</f>
        <v>0</v>
      </c>
      <c r="BI488" s="224">
        <f>IF(N488="nulová",J488,0)</f>
        <v>0</v>
      </c>
      <c r="BJ488" s="23" t="s">
        <v>77</v>
      </c>
      <c r="BK488" s="224">
        <f>ROUND(I488*H488,2)</f>
        <v>0</v>
      </c>
      <c r="BL488" s="23" t="s">
        <v>154</v>
      </c>
      <c r="BM488" s="23" t="s">
        <v>629</v>
      </c>
    </row>
    <row r="489" s="11" customFormat="1">
      <c r="B489" s="228"/>
      <c r="C489" s="229"/>
      <c r="D489" s="225" t="s">
        <v>158</v>
      </c>
      <c r="E489" s="230" t="s">
        <v>21</v>
      </c>
      <c r="F489" s="231" t="s">
        <v>619</v>
      </c>
      <c r="G489" s="229"/>
      <c r="H489" s="230" t="s">
        <v>21</v>
      </c>
      <c r="I489" s="232"/>
      <c r="J489" s="229"/>
      <c r="K489" s="229"/>
      <c r="L489" s="233"/>
      <c r="M489" s="234"/>
      <c r="N489" s="235"/>
      <c r="O489" s="235"/>
      <c r="P489" s="235"/>
      <c r="Q489" s="235"/>
      <c r="R489" s="235"/>
      <c r="S489" s="235"/>
      <c r="T489" s="236"/>
      <c r="AT489" s="237" t="s">
        <v>158</v>
      </c>
      <c r="AU489" s="237" t="s">
        <v>84</v>
      </c>
      <c r="AV489" s="11" t="s">
        <v>77</v>
      </c>
      <c r="AW489" s="11" t="s">
        <v>35</v>
      </c>
      <c r="AX489" s="11" t="s">
        <v>72</v>
      </c>
      <c r="AY489" s="237" t="s">
        <v>147</v>
      </c>
    </row>
    <row r="490" s="12" customFormat="1">
      <c r="B490" s="238"/>
      <c r="C490" s="239"/>
      <c r="D490" s="225" t="s">
        <v>158</v>
      </c>
      <c r="E490" s="240" t="s">
        <v>21</v>
      </c>
      <c r="F490" s="241" t="s">
        <v>630</v>
      </c>
      <c r="G490" s="239"/>
      <c r="H490" s="242">
        <v>0.498</v>
      </c>
      <c r="I490" s="243"/>
      <c r="J490" s="239"/>
      <c r="K490" s="239"/>
      <c r="L490" s="244"/>
      <c r="M490" s="245"/>
      <c r="N490" s="246"/>
      <c r="O490" s="246"/>
      <c r="P490" s="246"/>
      <c r="Q490" s="246"/>
      <c r="R490" s="246"/>
      <c r="S490" s="246"/>
      <c r="T490" s="247"/>
      <c r="AT490" s="248" t="s">
        <v>158</v>
      </c>
      <c r="AU490" s="248" t="s">
        <v>84</v>
      </c>
      <c r="AV490" s="12" t="s">
        <v>84</v>
      </c>
      <c r="AW490" s="12" t="s">
        <v>35</v>
      </c>
      <c r="AX490" s="12" t="s">
        <v>72</v>
      </c>
      <c r="AY490" s="248" t="s">
        <v>147</v>
      </c>
    </row>
    <row r="491" s="12" customFormat="1">
      <c r="B491" s="238"/>
      <c r="C491" s="239"/>
      <c r="D491" s="225" t="s">
        <v>158</v>
      </c>
      <c r="E491" s="240" t="s">
        <v>21</v>
      </c>
      <c r="F491" s="241" t="s">
        <v>631</v>
      </c>
      <c r="G491" s="239"/>
      <c r="H491" s="242">
        <v>0.23999999999999999</v>
      </c>
      <c r="I491" s="243"/>
      <c r="J491" s="239"/>
      <c r="K491" s="239"/>
      <c r="L491" s="244"/>
      <c r="M491" s="245"/>
      <c r="N491" s="246"/>
      <c r="O491" s="246"/>
      <c r="P491" s="246"/>
      <c r="Q491" s="246"/>
      <c r="R491" s="246"/>
      <c r="S491" s="246"/>
      <c r="T491" s="247"/>
      <c r="AT491" s="248" t="s">
        <v>158</v>
      </c>
      <c r="AU491" s="248" t="s">
        <v>84</v>
      </c>
      <c r="AV491" s="12" t="s">
        <v>84</v>
      </c>
      <c r="AW491" s="12" t="s">
        <v>35</v>
      </c>
      <c r="AX491" s="12" t="s">
        <v>72</v>
      </c>
      <c r="AY491" s="248" t="s">
        <v>147</v>
      </c>
    </row>
    <row r="492" s="12" customFormat="1">
      <c r="B492" s="238"/>
      <c r="C492" s="239"/>
      <c r="D492" s="225" t="s">
        <v>158</v>
      </c>
      <c r="E492" s="240" t="s">
        <v>21</v>
      </c>
      <c r="F492" s="241" t="s">
        <v>632</v>
      </c>
      <c r="G492" s="239"/>
      <c r="H492" s="242">
        <v>0.40500000000000003</v>
      </c>
      <c r="I492" s="243"/>
      <c r="J492" s="239"/>
      <c r="K492" s="239"/>
      <c r="L492" s="244"/>
      <c r="M492" s="245"/>
      <c r="N492" s="246"/>
      <c r="O492" s="246"/>
      <c r="P492" s="246"/>
      <c r="Q492" s="246"/>
      <c r="R492" s="246"/>
      <c r="S492" s="246"/>
      <c r="T492" s="247"/>
      <c r="AT492" s="248" t="s">
        <v>158</v>
      </c>
      <c r="AU492" s="248" t="s">
        <v>84</v>
      </c>
      <c r="AV492" s="12" t="s">
        <v>84</v>
      </c>
      <c r="AW492" s="12" t="s">
        <v>35</v>
      </c>
      <c r="AX492" s="12" t="s">
        <v>72</v>
      </c>
      <c r="AY492" s="248" t="s">
        <v>147</v>
      </c>
    </row>
    <row r="493" s="12" customFormat="1">
      <c r="B493" s="238"/>
      <c r="C493" s="239"/>
      <c r="D493" s="225" t="s">
        <v>158</v>
      </c>
      <c r="E493" s="240" t="s">
        <v>21</v>
      </c>
      <c r="F493" s="241" t="s">
        <v>633</v>
      </c>
      <c r="G493" s="239"/>
      <c r="H493" s="242">
        <v>0.40500000000000003</v>
      </c>
      <c r="I493" s="243"/>
      <c r="J493" s="239"/>
      <c r="K493" s="239"/>
      <c r="L493" s="244"/>
      <c r="M493" s="245"/>
      <c r="N493" s="246"/>
      <c r="O493" s="246"/>
      <c r="P493" s="246"/>
      <c r="Q493" s="246"/>
      <c r="R493" s="246"/>
      <c r="S493" s="246"/>
      <c r="T493" s="247"/>
      <c r="AT493" s="248" t="s">
        <v>158</v>
      </c>
      <c r="AU493" s="248" t="s">
        <v>84</v>
      </c>
      <c r="AV493" s="12" t="s">
        <v>84</v>
      </c>
      <c r="AW493" s="12" t="s">
        <v>35</v>
      </c>
      <c r="AX493" s="12" t="s">
        <v>72</v>
      </c>
      <c r="AY493" s="248" t="s">
        <v>147</v>
      </c>
    </row>
    <row r="494" s="12" customFormat="1">
      <c r="B494" s="238"/>
      <c r="C494" s="239"/>
      <c r="D494" s="225" t="s">
        <v>158</v>
      </c>
      <c r="E494" s="240" t="s">
        <v>21</v>
      </c>
      <c r="F494" s="241" t="s">
        <v>634</v>
      </c>
      <c r="G494" s="239"/>
      <c r="H494" s="242">
        <v>1.8</v>
      </c>
      <c r="I494" s="243"/>
      <c r="J494" s="239"/>
      <c r="K494" s="239"/>
      <c r="L494" s="244"/>
      <c r="M494" s="245"/>
      <c r="N494" s="246"/>
      <c r="O494" s="246"/>
      <c r="P494" s="246"/>
      <c r="Q494" s="246"/>
      <c r="R494" s="246"/>
      <c r="S494" s="246"/>
      <c r="T494" s="247"/>
      <c r="AT494" s="248" t="s">
        <v>158</v>
      </c>
      <c r="AU494" s="248" t="s">
        <v>84</v>
      </c>
      <c r="AV494" s="12" t="s">
        <v>84</v>
      </c>
      <c r="AW494" s="12" t="s">
        <v>35</v>
      </c>
      <c r="AX494" s="12" t="s">
        <v>72</v>
      </c>
      <c r="AY494" s="248" t="s">
        <v>147</v>
      </c>
    </row>
    <row r="495" s="12" customFormat="1">
      <c r="B495" s="238"/>
      <c r="C495" s="239"/>
      <c r="D495" s="225" t="s">
        <v>158</v>
      </c>
      <c r="E495" s="240" t="s">
        <v>21</v>
      </c>
      <c r="F495" s="241" t="s">
        <v>635</v>
      </c>
      <c r="G495" s="239"/>
      <c r="H495" s="242">
        <v>5.6210000000000004</v>
      </c>
      <c r="I495" s="243"/>
      <c r="J495" s="239"/>
      <c r="K495" s="239"/>
      <c r="L495" s="244"/>
      <c r="M495" s="245"/>
      <c r="N495" s="246"/>
      <c r="O495" s="246"/>
      <c r="P495" s="246"/>
      <c r="Q495" s="246"/>
      <c r="R495" s="246"/>
      <c r="S495" s="246"/>
      <c r="T495" s="247"/>
      <c r="AT495" s="248" t="s">
        <v>158</v>
      </c>
      <c r="AU495" s="248" t="s">
        <v>84</v>
      </c>
      <c r="AV495" s="12" t="s">
        <v>84</v>
      </c>
      <c r="AW495" s="12" t="s">
        <v>35</v>
      </c>
      <c r="AX495" s="12" t="s">
        <v>72</v>
      </c>
      <c r="AY495" s="248" t="s">
        <v>147</v>
      </c>
    </row>
    <row r="496" s="13" customFormat="1">
      <c r="B496" s="249"/>
      <c r="C496" s="250"/>
      <c r="D496" s="225" t="s">
        <v>158</v>
      </c>
      <c r="E496" s="251" t="s">
        <v>21</v>
      </c>
      <c r="F496" s="252" t="s">
        <v>161</v>
      </c>
      <c r="G496" s="250"/>
      <c r="H496" s="253">
        <v>8.9689999999999994</v>
      </c>
      <c r="I496" s="254"/>
      <c r="J496" s="250"/>
      <c r="K496" s="250"/>
      <c r="L496" s="255"/>
      <c r="M496" s="256"/>
      <c r="N496" s="257"/>
      <c r="O496" s="257"/>
      <c r="P496" s="257"/>
      <c r="Q496" s="257"/>
      <c r="R496" s="257"/>
      <c r="S496" s="257"/>
      <c r="T496" s="258"/>
      <c r="AT496" s="259" t="s">
        <v>158</v>
      </c>
      <c r="AU496" s="259" t="s">
        <v>84</v>
      </c>
      <c r="AV496" s="13" t="s">
        <v>154</v>
      </c>
      <c r="AW496" s="13" t="s">
        <v>35</v>
      </c>
      <c r="AX496" s="13" t="s">
        <v>77</v>
      </c>
      <c r="AY496" s="259" t="s">
        <v>147</v>
      </c>
    </row>
    <row r="497" s="12" customFormat="1">
      <c r="B497" s="238"/>
      <c r="C497" s="239"/>
      <c r="D497" s="225" t="s">
        <v>158</v>
      </c>
      <c r="E497" s="239"/>
      <c r="F497" s="241" t="s">
        <v>636</v>
      </c>
      <c r="G497" s="239"/>
      <c r="H497" s="242">
        <v>9.8659999999999997</v>
      </c>
      <c r="I497" s="243"/>
      <c r="J497" s="239"/>
      <c r="K497" s="239"/>
      <c r="L497" s="244"/>
      <c r="M497" s="245"/>
      <c r="N497" s="246"/>
      <c r="O497" s="246"/>
      <c r="P497" s="246"/>
      <c r="Q497" s="246"/>
      <c r="R497" s="246"/>
      <c r="S497" s="246"/>
      <c r="T497" s="247"/>
      <c r="AT497" s="248" t="s">
        <v>158</v>
      </c>
      <c r="AU497" s="248" t="s">
        <v>84</v>
      </c>
      <c r="AV497" s="12" t="s">
        <v>84</v>
      </c>
      <c r="AW497" s="12" t="s">
        <v>6</v>
      </c>
      <c r="AX497" s="12" t="s">
        <v>77</v>
      </c>
      <c r="AY497" s="248" t="s">
        <v>147</v>
      </c>
    </row>
    <row r="498" s="1" customFormat="1" ht="25.5" customHeight="1">
      <c r="B498" s="45"/>
      <c r="C498" s="213" t="s">
        <v>637</v>
      </c>
      <c r="D498" s="213" t="s">
        <v>149</v>
      </c>
      <c r="E498" s="214" t="s">
        <v>638</v>
      </c>
      <c r="F498" s="215" t="s">
        <v>639</v>
      </c>
      <c r="G498" s="216" t="s">
        <v>152</v>
      </c>
      <c r="H498" s="217">
        <v>43.942999999999998</v>
      </c>
      <c r="I498" s="218"/>
      <c r="J498" s="219">
        <f>ROUND(I498*H498,2)</f>
        <v>0</v>
      </c>
      <c r="K498" s="215" t="s">
        <v>153</v>
      </c>
      <c r="L498" s="71"/>
      <c r="M498" s="220" t="s">
        <v>21</v>
      </c>
      <c r="N498" s="221" t="s">
        <v>43</v>
      </c>
      <c r="O498" s="46"/>
      <c r="P498" s="222">
        <f>O498*H498</f>
        <v>0</v>
      </c>
      <c r="Q498" s="222">
        <v>0.0147</v>
      </c>
      <c r="R498" s="222">
        <f>Q498*H498</f>
        <v>0.64596209999999998</v>
      </c>
      <c r="S498" s="222">
        <v>0</v>
      </c>
      <c r="T498" s="223">
        <f>S498*H498</f>
        <v>0</v>
      </c>
      <c r="AR498" s="23" t="s">
        <v>154</v>
      </c>
      <c r="AT498" s="23" t="s">
        <v>149</v>
      </c>
      <c r="AU498" s="23" t="s">
        <v>84</v>
      </c>
      <c r="AY498" s="23" t="s">
        <v>147</v>
      </c>
      <c r="BE498" s="224">
        <f>IF(N498="základní",J498,0)</f>
        <v>0</v>
      </c>
      <c r="BF498" s="224">
        <f>IF(N498="snížená",J498,0)</f>
        <v>0</v>
      </c>
      <c r="BG498" s="224">
        <f>IF(N498="zákl. přenesená",J498,0)</f>
        <v>0</v>
      </c>
      <c r="BH498" s="224">
        <f>IF(N498="sníž. přenesená",J498,0)</f>
        <v>0</v>
      </c>
      <c r="BI498" s="224">
        <f>IF(N498="nulová",J498,0)</f>
        <v>0</v>
      </c>
      <c r="BJ498" s="23" t="s">
        <v>77</v>
      </c>
      <c r="BK498" s="224">
        <f>ROUND(I498*H498,2)</f>
        <v>0</v>
      </c>
      <c r="BL498" s="23" t="s">
        <v>154</v>
      </c>
      <c r="BM498" s="23" t="s">
        <v>640</v>
      </c>
    </row>
    <row r="499" s="1" customFormat="1">
      <c r="B499" s="45"/>
      <c r="C499" s="73"/>
      <c r="D499" s="225" t="s">
        <v>156</v>
      </c>
      <c r="E499" s="73"/>
      <c r="F499" s="226" t="s">
        <v>641</v>
      </c>
      <c r="G499" s="73"/>
      <c r="H499" s="73"/>
      <c r="I499" s="184"/>
      <c r="J499" s="73"/>
      <c r="K499" s="73"/>
      <c r="L499" s="71"/>
      <c r="M499" s="227"/>
      <c r="N499" s="46"/>
      <c r="O499" s="46"/>
      <c r="P499" s="46"/>
      <c r="Q499" s="46"/>
      <c r="R499" s="46"/>
      <c r="S499" s="46"/>
      <c r="T499" s="94"/>
      <c r="AT499" s="23" t="s">
        <v>156</v>
      </c>
      <c r="AU499" s="23" t="s">
        <v>84</v>
      </c>
    </row>
    <row r="500" s="11" customFormat="1">
      <c r="B500" s="228"/>
      <c r="C500" s="229"/>
      <c r="D500" s="225" t="s">
        <v>158</v>
      </c>
      <c r="E500" s="230" t="s">
        <v>21</v>
      </c>
      <c r="F500" s="231" t="s">
        <v>303</v>
      </c>
      <c r="G500" s="229"/>
      <c r="H500" s="230" t="s">
        <v>21</v>
      </c>
      <c r="I500" s="232"/>
      <c r="J500" s="229"/>
      <c r="K500" s="229"/>
      <c r="L500" s="233"/>
      <c r="M500" s="234"/>
      <c r="N500" s="235"/>
      <c r="O500" s="235"/>
      <c r="P500" s="235"/>
      <c r="Q500" s="235"/>
      <c r="R500" s="235"/>
      <c r="S500" s="235"/>
      <c r="T500" s="236"/>
      <c r="AT500" s="237" t="s">
        <v>158</v>
      </c>
      <c r="AU500" s="237" t="s">
        <v>84</v>
      </c>
      <c r="AV500" s="11" t="s">
        <v>77</v>
      </c>
      <c r="AW500" s="11" t="s">
        <v>35</v>
      </c>
      <c r="AX500" s="11" t="s">
        <v>72</v>
      </c>
      <c r="AY500" s="237" t="s">
        <v>147</v>
      </c>
    </row>
    <row r="501" s="12" customFormat="1">
      <c r="B501" s="238"/>
      <c r="C501" s="239"/>
      <c r="D501" s="225" t="s">
        <v>158</v>
      </c>
      <c r="E501" s="240" t="s">
        <v>21</v>
      </c>
      <c r="F501" s="241" t="s">
        <v>642</v>
      </c>
      <c r="G501" s="239"/>
      <c r="H501" s="242">
        <v>11.385</v>
      </c>
      <c r="I501" s="243"/>
      <c r="J501" s="239"/>
      <c r="K501" s="239"/>
      <c r="L501" s="244"/>
      <c r="M501" s="245"/>
      <c r="N501" s="246"/>
      <c r="O501" s="246"/>
      <c r="P501" s="246"/>
      <c r="Q501" s="246"/>
      <c r="R501" s="246"/>
      <c r="S501" s="246"/>
      <c r="T501" s="247"/>
      <c r="AT501" s="248" t="s">
        <v>158</v>
      </c>
      <c r="AU501" s="248" t="s">
        <v>84</v>
      </c>
      <c r="AV501" s="12" t="s">
        <v>84</v>
      </c>
      <c r="AW501" s="12" t="s">
        <v>35</v>
      </c>
      <c r="AX501" s="12" t="s">
        <v>72</v>
      </c>
      <c r="AY501" s="248" t="s">
        <v>147</v>
      </c>
    </row>
    <row r="502" s="12" customFormat="1">
      <c r="B502" s="238"/>
      <c r="C502" s="239"/>
      <c r="D502" s="225" t="s">
        <v>158</v>
      </c>
      <c r="E502" s="240" t="s">
        <v>21</v>
      </c>
      <c r="F502" s="241" t="s">
        <v>643</v>
      </c>
      <c r="G502" s="239"/>
      <c r="H502" s="242">
        <v>4.6580000000000004</v>
      </c>
      <c r="I502" s="243"/>
      <c r="J502" s="239"/>
      <c r="K502" s="239"/>
      <c r="L502" s="244"/>
      <c r="M502" s="245"/>
      <c r="N502" s="246"/>
      <c r="O502" s="246"/>
      <c r="P502" s="246"/>
      <c r="Q502" s="246"/>
      <c r="R502" s="246"/>
      <c r="S502" s="246"/>
      <c r="T502" s="247"/>
      <c r="AT502" s="248" t="s">
        <v>158</v>
      </c>
      <c r="AU502" s="248" t="s">
        <v>84</v>
      </c>
      <c r="AV502" s="12" t="s">
        <v>84</v>
      </c>
      <c r="AW502" s="12" t="s">
        <v>35</v>
      </c>
      <c r="AX502" s="12" t="s">
        <v>72</v>
      </c>
      <c r="AY502" s="248" t="s">
        <v>147</v>
      </c>
    </row>
    <row r="503" s="12" customFormat="1">
      <c r="B503" s="238"/>
      <c r="C503" s="239"/>
      <c r="D503" s="225" t="s">
        <v>158</v>
      </c>
      <c r="E503" s="240" t="s">
        <v>21</v>
      </c>
      <c r="F503" s="241" t="s">
        <v>644</v>
      </c>
      <c r="G503" s="239"/>
      <c r="H503" s="242">
        <v>1.845</v>
      </c>
      <c r="I503" s="243"/>
      <c r="J503" s="239"/>
      <c r="K503" s="239"/>
      <c r="L503" s="244"/>
      <c r="M503" s="245"/>
      <c r="N503" s="246"/>
      <c r="O503" s="246"/>
      <c r="P503" s="246"/>
      <c r="Q503" s="246"/>
      <c r="R503" s="246"/>
      <c r="S503" s="246"/>
      <c r="T503" s="247"/>
      <c r="AT503" s="248" t="s">
        <v>158</v>
      </c>
      <c r="AU503" s="248" t="s">
        <v>84</v>
      </c>
      <c r="AV503" s="12" t="s">
        <v>84</v>
      </c>
      <c r="AW503" s="12" t="s">
        <v>35</v>
      </c>
      <c r="AX503" s="12" t="s">
        <v>72</v>
      </c>
      <c r="AY503" s="248" t="s">
        <v>147</v>
      </c>
    </row>
    <row r="504" s="12" customFormat="1">
      <c r="B504" s="238"/>
      <c r="C504" s="239"/>
      <c r="D504" s="225" t="s">
        <v>158</v>
      </c>
      <c r="E504" s="240" t="s">
        <v>21</v>
      </c>
      <c r="F504" s="241" t="s">
        <v>645</v>
      </c>
      <c r="G504" s="239"/>
      <c r="H504" s="242">
        <v>2.5049999999999999</v>
      </c>
      <c r="I504" s="243"/>
      <c r="J504" s="239"/>
      <c r="K504" s="239"/>
      <c r="L504" s="244"/>
      <c r="M504" s="245"/>
      <c r="N504" s="246"/>
      <c r="O504" s="246"/>
      <c r="P504" s="246"/>
      <c r="Q504" s="246"/>
      <c r="R504" s="246"/>
      <c r="S504" s="246"/>
      <c r="T504" s="247"/>
      <c r="AT504" s="248" t="s">
        <v>158</v>
      </c>
      <c r="AU504" s="248" t="s">
        <v>84</v>
      </c>
      <c r="AV504" s="12" t="s">
        <v>84</v>
      </c>
      <c r="AW504" s="12" t="s">
        <v>35</v>
      </c>
      <c r="AX504" s="12" t="s">
        <v>72</v>
      </c>
      <c r="AY504" s="248" t="s">
        <v>147</v>
      </c>
    </row>
    <row r="505" s="12" customFormat="1">
      <c r="B505" s="238"/>
      <c r="C505" s="239"/>
      <c r="D505" s="225" t="s">
        <v>158</v>
      </c>
      <c r="E505" s="240" t="s">
        <v>21</v>
      </c>
      <c r="F505" s="241" t="s">
        <v>646</v>
      </c>
      <c r="G505" s="239"/>
      <c r="H505" s="242">
        <v>23.550000000000001</v>
      </c>
      <c r="I505" s="243"/>
      <c r="J505" s="239"/>
      <c r="K505" s="239"/>
      <c r="L505" s="244"/>
      <c r="M505" s="245"/>
      <c r="N505" s="246"/>
      <c r="O505" s="246"/>
      <c r="P505" s="246"/>
      <c r="Q505" s="246"/>
      <c r="R505" s="246"/>
      <c r="S505" s="246"/>
      <c r="T505" s="247"/>
      <c r="AT505" s="248" t="s">
        <v>158</v>
      </c>
      <c r="AU505" s="248" t="s">
        <v>84</v>
      </c>
      <c r="AV505" s="12" t="s">
        <v>84</v>
      </c>
      <c r="AW505" s="12" t="s">
        <v>35</v>
      </c>
      <c r="AX505" s="12" t="s">
        <v>72</v>
      </c>
      <c r="AY505" s="248" t="s">
        <v>147</v>
      </c>
    </row>
    <row r="506" s="13" customFormat="1">
      <c r="B506" s="249"/>
      <c r="C506" s="250"/>
      <c r="D506" s="225" t="s">
        <v>158</v>
      </c>
      <c r="E506" s="251" t="s">
        <v>21</v>
      </c>
      <c r="F506" s="252" t="s">
        <v>161</v>
      </c>
      <c r="G506" s="250"/>
      <c r="H506" s="253">
        <v>43.942999999999998</v>
      </c>
      <c r="I506" s="254"/>
      <c r="J506" s="250"/>
      <c r="K506" s="250"/>
      <c r="L506" s="255"/>
      <c r="M506" s="256"/>
      <c r="N506" s="257"/>
      <c r="O506" s="257"/>
      <c r="P506" s="257"/>
      <c r="Q506" s="257"/>
      <c r="R506" s="257"/>
      <c r="S506" s="257"/>
      <c r="T506" s="258"/>
      <c r="AT506" s="259" t="s">
        <v>158</v>
      </c>
      <c r="AU506" s="259" t="s">
        <v>84</v>
      </c>
      <c r="AV506" s="13" t="s">
        <v>154</v>
      </c>
      <c r="AW506" s="13" t="s">
        <v>35</v>
      </c>
      <c r="AX506" s="13" t="s">
        <v>77</v>
      </c>
      <c r="AY506" s="259" t="s">
        <v>147</v>
      </c>
    </row>
    <row r="507" s="1" customFormat="1" ht="16.5" customHeight="1">
      <c r="B507" s="45"/>
      <c r="C507" s="213" t="s">
        <v>647</v>
      </c>
      <c r="D507" s="213" t="s">
        <v>149</v>
      </c>
      <c r="E507" s="214" t="s">
        <v>648</v>
      </c>
      <c r="F507" s="215" t="s">
        <v>649</v>
      </c>
      <c r="G507" s="216" t="s">
        <v>152</v>
      </c>
      <c r="H507" s="217">
        <v>875.77499999999998</v>
      </c>
      <c r="I507" s="218"/>
      <c r="J507" s="219">
        <f>ROUND(I507*H507,2)</f>
        <v>0</v>
      </c>
      <c r="K507" s="215" t="s">
        <v>153</v>
      </c>
      <c r="L507" s="71"/>
      <c r="M507" s="220" t="s">
        <v>21</v>
      </c>
      <c r="N507" s="221" t="s">
        <v>43</v>
      </c>
      <c r="O507" s="46"/>
      <c r="P507" s="222">
        <f>O507*H507</f>
        <v>0</v>
      </c>
      <c r="Q507" s="222">
        <v>0.0030000000000000001</v>
      </c>
      <c r="R507" s="222">
        <f>Q507*H507</f>
        <v>2.6273249999999999</v>
      </c>
      <c r="S507" s="222">
        <v>0</v>
      </c>
      <c r="T507" s="223">
        <f>S507*H507</f>
        <v>0</v>
      </c>
      <c r="AR507" s="23" t="s">
        <v>154</v>
      </c>
      <c r="AT507" s="23" t="s">
        <v>149</v>
      </c>
      <c r="AU507" s="23" t="s">
        <v>84</v>
      </c>
      <c r="AY507" s="23" t="s">
        <v>147</v>
      </c>
      <c r="BE507" s="224">
        <f>IF(N507="základní",J507,0)</f>
        <v>0</v>
      </c>
      <c r="BF507" s="224">
        <f>IF(N507="snížená",J507,0)</f>
        <v>0</v>
      </c>
      <c r="BG507" s="224">
        <f>IF(N507="zákl. přenesená",J507,0)</f>
        <v>0</v>
      </c>
      <c r="BH507" s="224">
        <f>IF(N507="sníž. přenesená",J507,0)</f>
        <v>0</v>
      </c>
      <c r="BI507" s="224">
        <f>IF(N507="nulová",J507,0)</f>
        <v>0</v>
      </c>
      <c r="BJ507" s="23" t="s">
        <v>77</v>
      </c>
      <c r="BK507" s="224">
        <f>ROUND(I507*H507,2)</f>
        <v>0</v>
      </c>
      <c r="BL507" s="23" t="s">
        <v>154</v>
      </c>
      <c r="BM507" s="23" t="s">
        <v>650</v>
      </c>
    </row>
    <row r="508" s="11" customFormat="1">
      <c r="B508" s="228"/>
      <c r="C508" s="229"/>
      <c r="D508" s="225" t="s">
        <v>158</v>
      </c>
      <c r="E508" s="230" t="s">
        <v>21</v>
      </c>
      <c r="F508" s="231" t="s">
        <v>429</v>
      </c>
      <c r="G508" s="229"/>
      <c r="H508" s="230" t="s">
        <v>21</v>
      </c>
      <c r="I508" s="232"/>
      <c r="J508" s="229"/>
      <c r="K508" s="229"/>
      <c r="L508" s="233"/>
      <c r="M508" s="234"/>
      <c r="N508" s="235"/>
      <c r="O508" s="235"/>
      <c r="P508" s="235"/>
      <c r="Q508" s="235"/>
      <c r="R508" s="235"/>
      <c r="S508" s="235"/>
      <c r="T508" s="236"/>
      <c r="AT508" s="237" t="s">
        <v>158</v>
      </c>
      <c r="AU508" s="237" t="s">
        <v>84</v>
      </c>
      <c r="AV508" s="11" t="s">
        <v>77</v>
      </c>
      <c r="AW508" s="11" t="s">
        <v>35</v>
      </c>
      <c r="AX508" s="11" t="s">
        <v>72</v>
      </c>
      <c r="AY508" s="237" t="s">
        <v>147</v>
      </c>
    </row>
    <row r="509" s="12" customFormat="1">
      <c r="B509" s="238"/>
      <c r="C509" s="239"/>
      <c r="D509" s="225" t="s">
        <v>158</v>
      </c>
      <c r="E509" s="240" t="s">
        <v>21</v>
      </c>
      <c r="F509" s="241" t="s">
        <v>607</v>
      </c>
      <c r="G509" s="239"/>
      <c r="H509" s="242">
        <v>11.772</v>
      </c>
      <c r="I509" s="243"/>
      <c r="J509" s="239"/>
      <c r="K509" s="239"/>
      <c r="L509" s="244"/>
      <c r="M509" s="245"/>
      <c r="N509" s="246"/>
      <c r="O509" s="246"/>
      <c r="P509" s="246"/>
      <c r="Q509" s="246"/>
      <c r="R509" s="246"/>
      <c r="S509" s="246"/>
      <c r="T509" s="247"/>
      <c r="AT509" s="248" t="s">
        <v>158</v>
      </c>
      <c r="AU509" s="248" t="s">
        <v>84</v>
      </c>
      <c r="AV509" s="12" t="s">
        <v>84</v>
      </c>
      <c r="AW509" s="12" t="s">
        <v>35</v>
      </c>
      <c r="AX509" s="12" t="s">
        <v>72</v>
      </c>
      <c r="AY509" s="248" t="s">
        <v>147</v>
      </c>
    </row>
    <row r="510" s="12" customFormat="1">
      <c r="B510" s="238"/>
      <c r="C510" s="239"/>
      <c r="D510" s="225" t="s">
        <v>158</v>
      </c>
      <c r="E510" s="240" t="s">
        <v>21</v>
      </c>
      <c r="F510" s="241" t="s">
        <v>608</v>
      </c>
      <c r="G510" s="239"/>
      <c r="H510" s="242">
        <v>29.106000000000002</v>
      </c>
      <c r="I510" s="243"/>
      <c r="J510" s="239"/>
      <c r="K510" s="239"/>
      <c r="L510" s="244"/>
      <c r="M510" s="245"/>
      <c r="N510" s="246"/>
      <c r="O510" s="246"/>
      <c r="P510" s="246"/>
      <c r="Q510" s="246"/>
      <c r="R510" s="246"/>
      <c r="S510" s="246"/>
      <c r="T510" s="247"/>
      <c r="AT510" s="248" t="s">
        <v>158</v>
      </c>
      <c r="AU510" s="248" t="s">
        <v>84</v>
      </c>
      <c r="AV510" s="12" t="s">
        <v>84</v>
      </c>
      <c r="AW510" s="12" t="s">
        <v>35</v>
      </c>
      <c r="AX510" s="12" t="s">
        <v>72</v>
      </c>
      <c r="AY510" s="248" t="s">
        <v>147</v>
      </c>
    </row>
    <row r="511" s="12" customFormat="1">
      <c r="B511" s="238"/>
      <c r="C511" s="239"/>
      <c r="D511" s="225" t="s">
        <v>158</v>
      </c>
      <c r="E511" s="240" t="s">
        <v>21</v>
      </c>
      <c r="F511" s="241" t="s">
        <v>609</v>
      </c>
      <c r="G511" s="239"/>
      <c r="H511" s="242">
        <v>13.474</v>
      </c>
      <c r="I511" s="243"/>
      <c r="J511" s="239"/>
      <c r="K511" s="239"/>
      <c r="L511" s="244"/>
      <c r="M511" s="245"/>
      <c r="N511" s="246"/>
      <c r="O511" s="246"/>
      <c r="P511" s="246"/>
      <c r="Q511" s="246"/>
      <c r="R511" s="246"/>
      <c r="S511" s="246"/>
      <c r="T511" s="247"/>
      <c r="AT511" s="248" t="s">
        <v>158</v>
      </c>
      <c r="AU511" s="248" t="s">
        <v>84</v>
      </c>
      <c r="AV511" s="12" t="s">
        <v>84</v>
      </c>
      <c r="AW511" s="12" t="s">
        <v>35</v>
      </c>
      <c r="AX511" s="12" t="s">
        <v>72</v>
      </c>
      <c r="AY511" s="248" t="s">
        <v>147</v>
      </c>
    </row>
    <row r="512" s="12" customFormat="1">
      <c r="B512" s="238"/>
      <c r="C512" s="239"/>
      <c r="D512" s="225" t="s">
        <v>158</v>
      </c>
      <c r="E512" s="240" t="s">
        <v>21</v>
      </c>
      <c r="F512" s="241" t="s">
        <v>610</v>
      </c>
      <c r="G512" s="239"/>
      <c r="H512" s="242">
        <v>27.48</v>
      </c>
      <c r="I512" s="243"/>
      <c r="J512" s="239"/>
      <c r="K512" s="239"/>
      <c r="L512" s="244"/>
      <c r="M512" s="245"/>
      <c r="N512" s="246"/>
      <c r="O512" s="246"/>
      <c r="P512" s="246"/>
      <c r="Q512" s="246"/>
      <c r="R512" s="246"/>
      <c r="S512" s="246"/>
      <c r="T512" s="247"/>
      <c r="AT512" s="248" t="s">
        <v>158</v>
      </c>
      <c r="AU512" s="248" t="s">
        <v>84</v>
      </c>
      <c r="AV512" s="12" t="s">
        <v>84</v>
      </c>
      <c r="AW512" s="12" t="s">
        <v>35</v>
      </c>
      <c r="AX512" s="12" t="s">
        <v>72</v>
      </c>
      <c r="AY512" s="248" t="s">
        <v>147</v>
      </c>
    </row>
    <row r="513" s="12" customFormat="1">
      <c r="B513" s="238"/>
      <c r="C513" s="239"/>
      <c r="D513" s="225" t="s">
        <v>158</v>
      </c>
      <c r="E513" s="240" t="s">
        <v>21</v>
      </c>
      <c r="F513" s="241" t="s">
        <v>611</v>
      </c>
      <c r="G513" s="239"/>
      <c r="H513" s="242">
        <v>7.5499999999999998</v>
      </c>
      <c r="I513" s="243"/>
      <c r="J513" s="239"/>
      <c r="K513" s="239"/>
      <c r="L513" s="244"/>
      <c r="M513" s="245"/>
      <c r="N513" s="246"/>
      <c r="O513" s="246"/>
      <c r="P513" s="246"/>
      <c r="Q513" s="246"/>
      <c r="R513" s="246"/>
      <c r="S513" s="246"/>
      <c r="T513" s="247"/>
      <c r="AT513" s="248" t="s">
        <v>158</v>
      </c>
      <c r="AU513" s="248" t="s">
        <v>84</v>
      </c>
      <c r="AV513" s="12" t="s">
        <v>84</v>
      </c>
      <c r="AW513" s="12" t="s">
        <v>35</v>
      </c>
      <c r="AX513" s="12" t="s">
        <v>72</v>
      </c>
      <c r="AY513" s="248" t="s">
        <v>147</v>
      </c>
    </row>
    <row r="514" s="11" customFormat="1">
      <c r="B514" s="228"/>
      <c r="C514" s="229"/>
      <c r="D514" s="225" t="s">
        <v>158</v>
      </c>
      <c r="E514" s="230" t="s">
        <v>21</v>
      </c>
      <c r="F514" s="231" t="s">
        <v>612</v>
      </c>
      <c r="G514" s="229"/>
      <c r="H514" s="230" t="s">
        <v>21</v>
      </c>
      <c r="I514" s="232"/>
      <c r="J514" s="229"/>
      <c r="K514" s="229"/>
      <c r="L514" s="233"/>
      <c r="M514" s="234"/>
      <c r="N514" s="235"/>
      <c r="O514" s="235"/>
      <c r="P514" s="235"/>
      <c r="Q514" s="235"/>
      <c r="R514" s="235"/>
      <c r="S514" s="235"/>
      <c r="T514" s="236"/>
      <c r="AT514" s="237" t="s">
        <v>158</v>
      </c>
      <c r="AU514" s="237" t="s">
        <v>84</v>
      </c>
      <c r="AV514" s="11" t="s">
        <v>77</v>
      </c>
      <c r="AW514" s="11" t="s">
        <v>35</v>
      </c>
      <c r="AX514" s="11" t="s">
        <v>72</v>
      </c>
      <c r="AY514" s="237" t="s">
        <v>147</v>
      </c>
    </row>
    <row r="515" s="12" customFormat="1">
      <c r="B515" s="238"/>
      <c r="C515" s="239"/>
      <c r="D515" s="225" t="s">
        <v>158</v>
      </c>
      <c r="E515" s="240" t="s">
        <v>21</v>
      </c>
      <c r="F515" s="241" t="s">
        <v>613</v>
      </c>
      <c r="G515" s="239"/>
      <c r="H515" s="242">
        <v>75.870000000000005</v>
      </c>
      <c r="I515" s="243"/>
      <c r="J515" s="239"/>
      <c r="K515" s="239"/>
      <c r="L515" s="244"/>
      <c r="M515" s="245"/>
      <c r="N515" s="246"/>
      <c r="O515" s="246"/>
      <c r="P515" s="246"/>
      <c r="Q515" s="246"/>
      <c r="R515" s="246"/>
      <c r="S515" s="246"/>
      <c r="T515" s="247"/>
      <c r="AT515" s="248" t="s">
        <v>158</v>
      </c>
      <c r="AU515" s="248" t="s">
        <v>84</v>
      </c>
      <c r="AV515" s="12" t="s">
        <v>84</v>
      </c>
      <c r="AW515" s="12" t="s">
        <v>35</v>
      </c>
      <c r="AX515" s="12" t="s">
        <v>72</v>
      </c>
      <c r="AY515" s="248" t="s">
        <v>147</v>
      </c>
    </row>
    <row r="516" s="12" customFormat="1">
      <c r="B516" s="238"/>
      <c r="C516" s="239"/>
      <c r="D516" s="225" t="s">
        <v>158</v>
      </c>
      <c r="E516" s="240" t="s">
        <v>21</v>
      </c>
      <c r="F516" s="241" t="s">
        <v>345</v>
      </c>
      <c r="G516" s="239"/>
      <c r="H516" s="242">
        <v>140.667</v>
      </c>
      <c r="I516" s="243"/>
      <c r="J516" s="239"/>
      <c r="K516" s="239"/>
      <c r="L516" s="244"/>
      <c r="M516" s="245"/>
      <c r="N516" s="246"/>
      <c r="O516" s="246"/>
      <c r="P516" s="246"/>
      <c r="Q516" s="246"/>
      <c r="R516" s="246"/>
      <c r="S516" s="246"/>
      <c r="T516" s="247"/>
      <c r="AT516" s="248" t="s">
        <v>158</v>
      </c>
      <c r="AU516" s="248" t="s">
        <v>84</v>
      </c>
      <c r="AV516" s="12" t="s">
        <v>84</v>
      </c>
      <c r="AW516" s="12" t="s">
        <v>35</v>
      </c>
      <c r="AX516" s="12" t="s">
        <v>72</v>
      </c>
      <c r="AY516" s="248" t="s">
        <v>147</v>
      </c>
    </row>
    <row r="517" s="12" customFormat="1">
      <c r="B517" s="238"/>
      <c r="C517" s="239"/>
      <c r="D517" s="225" t="s">
        <v>158</v>
      </c>
      <c r="E517" s="240" t="s">
        <v>21</v>
      </c>
      <c r="F517" s="241" t="s">
        <v>651</v>
      </c>
      <c r="G517" s="239"/>
      <c r="H517" s="242">
        <v>79.920000000000002</v>
      </c>
      <c r="I517" s="243"/>
      <c r="J517" s="239"/>
      <c r="K517" s="239"/>
      <c r="L517" s="244"/>
      <c r="M517" s="245"/>
      <c r="N517" s="246"/>
      <c r="O517" s="246"/>
      <c r="P517" s="246"/>
      <c r="Q517" s="246"/>
      <c r="R517" s="246"/>
      <c r="S517" s="246"/>
      <c r="T517" s="247"/>
      <c r="AT517" s="248" t="s">
        <v>158</v>
      </c>
      <c r="AU517" s="248" t="s">
        <v>84</v>
      </c>
      <c r="AV517" s="12" t="s">
        <v>84</v>
      </c>
      <c r="AW517" s="12" t="s">
        <v>35</v>
      </c>
      <c r="AX517" s="12" t="s">
        <v>72</v>
      </c>
      <c r="AY517" s="248" t="s">
        <v>147</v>
      </c>
    </row>
    <row r="518" s="11" customFormat="1">
      <c r="B518" s="228"/>
      <c r="C518" s="229"/>
      <c r="D518" s="225" t="s">
        <v>158</v>
      </c>
      <c r="E518" s="230" t="s">
        <v>21</v>
      </c>
      <c r="F518" s="231" t="s">
        <v>652</v>
      </c>
      <c r="G518" s="229"/>
      <c r="H518" s="230" t="s">
        <v>21</v>
      </c>
      <c r="I518" s="232"/>
      <c r="J518" s="229"/>
      <c r="K518" s="229"/>
      <c r="L518" s="233"/>
      <c r="M518" s="234"/>
      <c r="N518" s="235"/>
      <c r="O518" s="235"/>
      <c r="P518" s="235"/>
      <c r="Q518" s="235"/>
      <c r="R518" s="235"/>
      <c r="S518" s="235"/>
      <c r="T518" s="236"/>
      <c r="AT518" s="237" t="s">
        <v>158</v>
      </c>
      <c r="AU518" s="237" t="s">
        <v>84</v>
      </c>
      <c r="AV518" s="11" t="s">
        <v>77</v>
      </c>
      <c r="AW518" s="11" t="s">
        <v>35</v>
      </c>
      <c r="AX518" s="11" t="s">
        <v>72</v>
      </c>
      <c r="AY518" s="237" t="s">
        <v>147</v>
      </c>
    </row>
    <row r="519" s="11" customFormat="1">
      <c r="B519" s="228"/>
      <c r="C519" s="229"/>
      <c r="D519" s="225" t="s">
        <v>158</v>
      </c>
      <c r="E519" s="230" t="s">
        <v>21</v>
      </c>
      <c r="F519" s="231" t="s">
        <v>303</v>
      </c>
      <c r="G519" s="229"/>
      <c r="H519" s="230" t="s">
        <v>21</v>
      </c>
      <c r="I519" s="232"/>
      <c r="J519" s="229"/>
      <c r="K519" s="229"/>
      <c r="L519" s="233"/>
      <c r="M519" s="234"/>
      <c r="N519" s="235"/>
      <c r="O519" s="235"/>
      <c r="P519" s="235"/>
      <c r="Q519" s="235"/>
      <c r="R519" s="235"/>
      <c r="S519" s="235"/>
      <c r="T519" s="236"/>
      <c r="AT519" s="237" t="s">
        <v>158</v>
      </c>
      <c r="AU519" s="237" t="s">
        <v>84</v>
      </c>
      <c r="AV519" s="11" t="s">
        <v>77</v>
      </c>
      <c r="AW519" s="11" t="s">
        <v>35</v>
      </c>
      <c r="AX519" s="11" t="s">
        <v>72</v>
      </c>
      <c r="AY519" s="237" t="s">
        <v>147</v>
      </c>
    </row>
    <row r="520" s="12" customFormat="1">
      <c r="B520" s="238"/>
      <c r="C520" s="239"/>
      <c r="D520" s="225" t="s">
        <v>158</v>
      </c>
      <c r="E520" s="240" t="s">
        <v>21</v>
      </c>
      <c r="F520" s="241" t="s">
        <v>653</v>
      </c>
      <c r="G520" s="239"/>
      <c r="H520" s="242">
        <v>2.657</v>
      </c>
      <c r="I520" s="243"/>
      <c r="J520" s="239"/>
      <c r="K520" s="239"/>
      <c r="L520" s="244"/>
      <c r="M520" s="245"/>
      <c r="N520" s="246"/>
      <c r="O520" s="246"/>
      <c r="P520" s="246"/>
      <c r="Q520" s="246"/>
      <c r="R520" s="246"/>
      <c r="S520" s="246"/>
      <c r="T520" s="247"/>
      <c r="AT520" s="248" t="s">
        <v>158</v>
      </c>
      <c r="AU520" s="248" t="s">
        <v>84</v>
      </c>
      <c r="AV520" s="12" t="s">
        <v>84</v>
      </c>
      <c r="AW520" s="12" t="s">
        <v>35</v>
      </c>
      <c r="AX520" s="12" t="s">
        <v>72</v>
      </c>
      <c r="AY520" s="248" t="s">
        <v>147</v>
      </c>
    </row>
    <row r="521" s="12" customFormat="1">
      <c r="B521" s="238"/>
      <c r="C521" s="239"/>
      <c r="D521" s="225" t="s">
        <v>158</v>
      </c>
      <c r="E521" s="240" t="s">
        <v>21</v>
      </c>
      <c r="F521" s="241" t="s">
        <v>654</v>
      </c>
      <c r="G521" s="239"/>
      <c r="H521" s="242">
        <v>15.257999999999999</v>
      </c>
      <c r="I521" s="243"/>
      <c r="J521" s="239"/>
      <c r="K521" s="239"/>
      <c r="L521" s="244"/>
      <c r="M521" s="245"/>
      <c r="N521" s="246"/>
      <c r="O521" s="246"/>
      <c r="P521" s="246"/>
      <c r="Q521" s="246"/>
      <c r="R521" s="246"/>
      <c r="S521" s="246"/>
      <c r="T521" s="247"/>
      <c r="AT521" s="248" t="s">
        <v>158</v>
      </c>
      <c r="AU521" s="248" t="s">
        <v>84</v>
      </c>
      <c r="AV521" s="12" t="s">
        <v>84</v>
      </c>
      <c r="AW521" s="12" t="s">
        <v>35</v>
      </c>
      <c r="AX521" s="12" t="s">
        <v>72</v>
      </c>
      <c r="AY521" s="248" t="s">
        <v>147</v>
      </c>
    </row>
    <row r="522" s="12" customFormat="1">
      <c r="B522" s="238"/>
      <c r="C522" s="239"/>
      <c r="D522" s="225" t="s">
        <v>158</v>
      </c>
      <c r="E522" s="240" t="s">
        <v>21</v>
      </c>
      <c r="F522" s="241" t="s">
        <v>655</v>
      </c>
      <c r="G522" s="239"/>
      <c r="H522" s="242">
        <v>28.683</v>
      </c>
      <c r="I522" s="243"/>
      <c r="J522" s="239"/>
      <c r="K522" s="239"/>
      <c r="L522" s="244"/>
      <c r="M522" s="245"/>
      <c r="N522" s="246"/>
      <c r="O522" s="246"/>
      <c r="P522" s="246"/>
      <c r="Q522" s="246"/>
      <c r="R522" s="246"/>
      <c r="S522" s="246"/>
      <c r="T522" s="247"/>
      <c r="AT522" s="248" t="s">
        <v>158</v>
      </c>
      <c r="AU522" s="248" t="s">
        <v>84</v>
      </c>
      <c r="AV522" s="12" t="s">
        <v>84</v>
      </c>
      <c r="AW522" s="12" t="s">
        <v>35</v>
      </c>
      <c r="AX522" s="12" t="s">
        <v>72</v>
      </c>
      <c r="AY522" s="248" t="s">
        <v>147</v>
      </c>
    </row>
    <row r="523" s="12" customFormat="1">
      <c r="B523" s="238"/>
      <c r="C523" s="239"/>
      <c r="D523" s="225" t="s">
        <v>158</v>
      </c>
      <c r="E523" s="240" t="s">
        <v>21</v>
      </c>
      <c r="F523" s="241" t="s">
        <v>656</v>
      </c>
      <c r="G523" s="239"/>
      <c r="H523" s="242">
        <v>44.749000000000002</v>
      </c>
      <c r="I523" s="243"/>
      <c r="J523" s="239"/>
      <c r="K523" s="239"/>
      <c r="L523" s="244"/>
      <c r="M523" s="245"/>
      <c r="N523" s="246"/>
      <c r="O523" s="246"/>
      <c r="P523" s="246"/>
      <c r="Q523" s="246"/>
      <c r="R523" s="246"/>
      <c r="S523" s="246"/>
      <c r="T523" s="247"/>
      <c r="AT523" s="248" t="s">
        <v>158</v>
      </c>
      <c r="AU523" s="248" t="s">
        <v>84</v>
      </c>
      <c r="AV523" s="12" t="s">
        <v>84</v>
      </c>
      <c r="AW523" s="12" t="s">
        <v>35</v>
      </c>
      <c r="AX523" s="12" t="s">
        <v>72</v>
      </c>
      <c r="AY523" s="248" t="s">
        <v>147</v>
      </c>
    </row>
    <row r="524" s="12" customFormat="1">
      <c r="B524" s="238"/>
      <c r="C524" s="239"/>
      <c r="D524" s="225" t="s">
        <v>158</v>
      </c>
      <c r="E524" s="240" t="s">
        <v>21</v>
      </c>
      <c r="F524" s="241" t="s">
        <v>657</v>
      </c>
      <c r="G524" s="239"/>
      <c r="H524" s="242">
        <v>44.564</v>
      </c>
      <c r="I524" s="243"/>
      <c r="J524" s="239"/>
      <c r="K524" s="239"/>
      <c r="L524" s="244"/>
      <c r="M524" s="245"/>
      <c r="N524" s="246"/>
      <c r="O524" s="246"/>
      <c r="P524" s="246"/>
      <c r="Q524" s="246"/>
      <c r="R524" s="246"/>
      <c r="S524" s="246"/>
      <c r="T524" s="247"/>
      <c r="AT524" s="248" t="s">
        <v>158</v>
      </c>
      <c r="AU524" s="248" t="s">
        <v>84</v>
      </c>
      <c r="AV524" s="12" t="s">
        <v>84</v>
      </c>
      <c r="AW524" s="12" t="s">
        <v>35</v>
      </c>
      <c r="AX524" s="12" t="s">
        <v>72</v>
      </c>
      <c r="AY524" s="248" t="s">
        <v>147</v>
      </c>
    </row>
    <row r="525" s="12" customFormat="1">
      <c r="B525" s="238"/>
      <c r="C525" s="239"/>
      <c r="D525" s="225" t="s">
        <v>158</v>
      </c>
      <c r="E525" s="240" t="s">
        <v>21</v>
      </c>
      <c r="F525" s="241" t="s">
        <v>658</v>
      </c>
      <c r="G525" s="239"/>
      <c r="H525" s="242">
        <v>24.960999999999999</v>
      </c>
      <c r="I525" s="243"/>
      <c r="J525" s="239"/>
      <c r="K525" s="239"/>
      <c r="L525" s="244"/>
      <c r="M525" s="245"/>
      <c r="N525" s="246"/>
      <c r="O525" s="246"/>
      <c r="P525" s="246"/>
      <c r="Q525" s="246"/>
      <c r="R525" s="246"/>
      <c r="S525" s="246"/>
      <c r="T525" s="247"/>
      <c r="AT525" s="248" t="s">
        <v>158</v>
      </c>
      <c r="AU525" s="248" t="s">
        <v>84</v>
      </c>
      <c r="AV525" s="12" t="s">
        <v>84</v>
      </c>
      <c r="AW525" s="12" t="s">
        <v>35</v>
      </c>
      <c r="AX525" s="12" t="s">
        <v>72</v>
      </c>
      <c r="AY525" s="248" t="s">
        <v>147</v>
      </c>
    </row>
    <row r="526" s="12" customFormat="1">
      <c r="B526" s="238"/>
      <c r="C526" s="239"/>
      <c r="D526" s="225" t="s">
        <v>158</v>
      </c>
      <c r="E526" s="240" t="s">
        <v>21</v>
      </c>
      <c r="F526" s="241" t="s">
        <v>659</v>
      </c>
      <c r="G526" s="239"/>
      <c r="H526" s="242">
        <v>8.7400000000000002</v>
      </c>
      <c r="I526" s="243"/>
      <c r="J526" s="239"/>
      <c r="K526" s="239"/>
      <c r="L526" s="244"/>
      <c r="M526" s="245"/>
      <c r="N526" s="246"/>
      <c r="O526" s="246"/>
      <c r="P526" s="246"/>
      <c r="Q526" s="246"/>
      <c r="R526" s="246"/>
      <c r="S526" s="246"/>
      <c r="T526" s="247"/>
      <c r="AT526" s="248" t="s">
        <v>158</v>
      </c>
      <c r="AU526" s="248" t="s">
        <v>84</v>
      </c>
      <c r="AV526" s="12" t="s">
        <v>84</v>
      </c>
      <c r="AW526" s="12" t="s">
        <v>35</v>
      </c>
      <c r="AX526" s="12" t="s">
        <v>72</v>
      </c>
      <c r="AY526" s="248" t="s">
        <v>147</v>
      </c>
    </row>
    <row r="527" s="12" customFormat="1">
      <c r="B527" s="238"/>
      <c r="C527" s="239"/>
      <c r="D527" s="225" t="s">
        <v>158</v>
      </c>
      <c r="E527" s="240" t="s">
        <v>21</v>
      </c>
      <c r="F527" s="241" t="s">
        <v>660</v>
      </c>
      <c r="G527" s="239"/>
      <c r="H527" s="242">
        <v>14.564</v>
      </c>
      <c r="I527" s="243"/>
      <c r="J527" s="239"/>
      <c r="K527" s="239"/>
      <c r="L527" s="244"/>
      <c r="M527" s="245"/>
      <c r="N527" s="246"/>
      <c r="O527" s="246"/>
      <c r="P527" s="246"/>
      <c r="Q527" s="246"/>
      <c r="R527" s="246"/>
      <c r="S527" s="246"/>
      <c r="T527" s="247"/>
      <c r="AT527" s="248" t="s">
        <v>158</v>
      </c>
      <c r="AU527" s="248" t="s">
        <v>84</v>
      </c>
      <c r="AV527" s="12" t="s">
        <v>84</v>
      </c>
      <c r="AW527" s="12" t="s">
        <v>35</v>
      </c>
      <c r="AX527" s="12" t="s">
        <v>72</v>
      </c>
      <c r="AY527" s="248" t="s">
        <v>147</v>
      </c>
    </row>
    <row r="528" s="12" customFormat="1">
      <c r="B528" s="238"/>
      <c r="C528" s="239"/>
      <c r="D528" s="225" t="s">
        <v>158</v>
      </c>
      <c r="E528" s="240" t="s">
        <v>21</v>
      </c>
      <c r="F528" s="241" t="s">
        <v>661</v>
      </c>
      <c r="G528" s="239"/>
      <c r="H528" s="242">
        <v>18.207000000000001</v>
      </c>
      <c r="I528" s="243"/>
      <c r="J528" s="239"/>
      <c r="K528" s="239"/>
      <c r="L528" s="244"/>
      <c r="M528" s="245"/>
      <c r="N528" s="246"/>
      <c r="O528" s="246"/>
      <c r="P528" s="246"/>
      <c r="Q528" s="246"/>
      <c r="R528" s="246"/>
      <c r="S528" s="246"/>
      <c r="T528" s="247"/>
      <c r="AT528" s="248" t="s">
        <v>158</v>
      </c>
      <c r="AU528" s="248" t="s">
        <v>84</v>
      </c>
      <c r="AV528" s="12" t="s">
        <v>84</v>
      </c>
      <c r="AW528" s="12" t="s">
        <v>35</v>
      </c>
      <c r="AX528" s="12" t="s">
        <v>72</v>
      </c>
      <c r="AY528" s="248" t="s">
        <v>147</v>
      </c>
    </row>
    <row r="529" s="12" customFormat="1">
      <c r="B529" s="238"/>
      <c r="C529" s="239"/>
      <c r="D529" s="225" t="s">
        <v>158</v>
      </c>
      <c r="E529" s="240" t="s">
        <v>21</v>
      </c>
      <c r="F529" s="241" t="s">
        <v>662</v>
      </c>
      <c r="G529" s="239"/>
      <c r="H529" s="242">
        <v>15.191000000000001</v>
      </c>
      <c r="I529" s="243"/>
      <c r="J529" s="239"/>
      <c r="K529" s="239"/>
      <c r="L529" s="244"/>
      <c r="M529" s="245"/>
      <c r="N529" s="246"/>
      <c r="O529" s="246"/>
      <c r="P529" s="246"/>
      <c r="Q529" s="246"/>
      <c r="R529" s="246"/>
      <c r="S529" s="246"/>
      <c r="T529" s="247"/>
      <c r="AT529" s="248" t="s">
        <v>158</v>
      </c>
      <c r="AU529" s="248" t="s">
        <v>84</v>
      </c>
      <c r="AV529" s="12" t="s">
        <v>84</v>
      </c>
      <c r="AW529" s="12" t="s">
        <v>35</v>
      </c>
      <c r="AX529" s="12" t="s">
        <v>72</v>
      </c>
      <c r="AY529" s="248" t="s">
        <v>147</v>
      </c>
    </row>
    <row r="530" s="12" customFormat="1">
      <c r="B530" s="238"/>
      <c r="C530" s="239"/>
      <c r="D530" s="225" t="s">
        <v>158</v>
      </c>
      <c r="E530" s="240" t="s">
        <v>21</v>
      </c>
      <c r="F530" s="241" t="s">
        <v>663</v>
      </c>
      <c r="G530" s="239"/>
      <c r="H530" s="242">
        <v>36.189</v>
      </c>
      <c r="I530" s="243"/>
      <c r="J530" s="239"/>
      <c r="K530" s="239"/>
      <c r="L530" s="244"/>
      <c r="M530" s="245"/>
      <c r="N530" s="246"/>
      <c r="O530" s="246"/>
      <c r="P530" s="246"/>
      <c r="Q530" s="246"/>
      <c r="R530" s="246"/>
      <c r="S530" s="246"/>
      <c r="T530" s="247"/>
      <c r="AT530" s="248" t="s">
        <v>158</v>
      </c>
      <c r="AU530" s="248" t="s">
        <v>84</v>
      </c>
      <c r="AV530" s="12" t="s">
        <v>84</v>
      </c>
      <c r="AW530" s="12" t="s">
        <v>35</v>
      </c>
      <c r="AX530" s="12" t="s">
        <v>72</v>
      </c>
      <c r="AY530" s="248" t="s">
        <v>147</v>
      </c>
    </row>
    <row r="531" s="12" customFormat="1">
      <c r="B531" s="238"/>
      <c r="C531" s="239"/>
      <c r="D531" s="225" t="s">
        <v>158</v>
      </c>
      <c r="E531" s="240" t="s">
        <v>21</v>
      </c>
      <c r="F531" s="241" t="s">
        <v>664</v>
      </c>
      <c r="G531" s="239"/>
      <c r="H531" s="242">
        <v>36.143000000000001</v>
      </c>
      <c r="I531" s="243"/>
      <c r="J531" s="239"/>
      <c r="K531" s="239"/>
      <c r="L531" s="244"/>
      <c r="M531" s="245"/>
      <c r="N531" s="246"/>
      <c r="O531" s="246"/>
      <c r="P531" s="246"/>
      <c r="Q531" s="246"/>
      <c r="R531" s="246"/>
      <c r="S531" s="246"/>
      <c r="T531" s="247"/>
      <c r="AT531" s="248" t="s">
        <v>158</v>
      </c>
      <c r="AU531" s="248" t="s">
        <v>84</v>
      </c>
      <c r="AV531" s="12" t="s">
        <v>84</v>
      </c>
      <c r="AW531" s="12" t="s">
        <v>35</v>
      </c>
      <c r="AX531" s="12" t="s">
        <v>72</v>
      </c>
      <c r="AY531" s="248" t="s">
        <v>147</v>
      </c>
    </row>
    <row r="532" s="12" customFormat="1">
      <c r="B532" s="238"/>
      <c r="C532" s="239"/>
      <c r="D532" s="225" t="s">
        <v>158</v>
      </c>
      <c r="E532" s="240" t="s">
        <v>21</v>
      </c>
      <c r="F532" s="241" t="s">
        <v>665</v>
      </c>
      <c r="G532" s="239"/>
      <c r="H532" s="242">
        <v>24.986000000000001</v>
      </c>
      <c r="I532" s="243"/>
      <c r="J532" s="239"/>
      <c r="K532" s="239"/>
      <c r="L532" s="244"/>
      <c r="M532" s="245"/>
      <c r="N532" s="246"/>
      <c r="O532" s="246"/>
      <c r="P532" s="246"/>
      <c r="Q532" s="246"/>
      <c r="R532" s="246"/>
      <c r="S532" s="246"/>
      <c r="T532" s="247"/>
      <c r="AT532" s="248" t="s">
        <v>158</v>
      </c>
      <c r="AU532" s="248" t="s">
        <v>84</v>
      </c>
      <c r="AV532" s="12" t="s">
        <v>84</v>
      </c>
      <c r="AW532" s="12" t="s">
        <v>35</v>
      </c>
      <c r="AX532" s="12" t="s">
        <v>72</v>
      </c>
      <c r="AY532" s="248" t="s">
        <v>147</v>
      </c>
    </row>
    <row r="533" s="12" customFormat="1">
      <c r="B533" s="238"/>
      <c r="C533" s="239"/>
      <c r="D533" s="225" t="s">
        <v>158</v>
      </c>
      <c r="E533" s="240" t="s">
        <v>21</v>
      </c>
      <c r="F533" s="241" t="s">
        <v>666</v>
      </c>
      <c r="G533" s="239"/>
      <c r="H533" s="242">
        <v>13.176</v>
      </c>
      <c r="I533" s="243"/>
      <c r="J533" s="239"/>
      <c r="K533" s="239"/>
      <c r="L533" s="244"/>
      <c r="M533" s="245"/>
      <c r="N533" s="246"/>
      <c r="O533" s="246"/>
      <c r="P533" s="246"/>
      <c r="Q533" s="246"/>
      <c r="R533" s="246"/>
      <c r="S533" s="246"/>
      <c r="T533" s="247"/>
      <c r="AT533" s="248" t="s">
        <v>158</v>
      </c>
      <c r="AU533" s="248" t="s">
        <v>84</v>
      </c>
      <c r="AV533" s="12" t="s">
        <v>84</v>
      </c>
      <c r="AW533" s="12" t="s">
        <v>35</v>
      </c>
      <c r="AX533" s="12" t="s">
        <v>72</v>
      </c>
      <c r="AY533" s="248" t="s">
        <v>147</v>
      </c>
    </row>
    <row r="534" s="12" customFormat="1">
      <c r="B534" s="238"/>
      <c r="C534" s="239"/>
      <c r="D534" s="225" t="s">
        <v>158</v>
      </c>
      <c r="E534" s="240" t="s">
        <v>21</v>
      </c>
      <c r="F534" s="241" t="s">
        <v>667</v>
      </c>
      <c r="G534" s="239"/>
      <c r="H534" s="242">
        <v>185.262</v>
      </c>
      <c r="I534" s="243"/>
      <c r="J534" s="239"/>
      <c r="K534" s="239"/>
      <c r="L534" s="244"/>
      <c r="M534" s="245"/>
      <c r="N534" s="246"/>
      <c r="O534" s="246"/>
      <c r="P534" s="246"/>
      <c r="Q534" s="246"/>
      <c r="R534" s="246"/>
      <c r="S534" s="246"/>
      <c r="T534" s="247"/>
      <c r="AT534" s="248" t="s">
        <v>158</v>
      </c>
      <c r="AU534" s="248" t="s">
        <v>84</v>
      </c>
      <c r="AV534" s="12" t="s">
        <v>84</v>
      </c>
      <c r="AW534" s="12" t="s">
        <v>35</v>
      </c>
      <c r="AX534" s="12" t="s">
        <v>72</v>
      </c>
      <c r="AY534" s="248" t="s">
        <v>147</v>
      </c>
    </row>
    <row r="535" s="12" customFormat="1">
      <c r="B535" s="238"/>
      <c r="C535" s="239"/>
      <c r="D535" s="225" t="s">
        <v>158</v>
      </c>
      <c r="E535" s="240" t="s">
        <v>21</v>
      </c>
      <c r="F535" s="241" t="s">
        <v>668</v>
      </c>
      <c r="G535" s="239"/>
      <c r="H535" s="242">
        <v>-23.393999999999998</v>
      </c>
      <c r="I535" s="243"/>
      <c r="J535" s="239"/>
      <c r="K535" s="239"/>
      <c r="L535" s="244"/>
      <c r="M535" s="245"/>
      <c r="N535" s="246"/>
      <c r="O535" s="246"/>
      <c r="P535" s="246"/>
      <c r="Q535" s="246"/>
      <c r="R535" s="246"/>
      <c r="S535" s="246"/>
      <c r="T535" s="247"/>
      <c r="AT535" s="248" t="s">
        <v>158</v>
      </c>
      <c r="AU535" s="248" t="s">
        <v>84</v>
      </c>
      <c r="AV535" s="12" t="s">
        <v>84</v>
      </c>
      <c r="AW535" s="12" t="s">
        <v>35</v>
      </c>
      <c r="AX535" s="12" t="s">
        <v>72</v>
      </c>
      <c r="AY535" s="248" t="s">
        <v>147</v>
      </c>
    </row>
    <row r="536" s="13" customFormat="1">
      <c r="B536" s="249"/>
      <c r="C536" s="250"/>
      <c r="D536" s="225" t="s">
        <v>158</v>
      </c>
      <c r="E536" s="251" t="s">
        <v>21</v>
      </c>
      <c r="F536" s="252" t="s">
        <v>161</v>
      </c>
      <c r="G536" s="250"/>
      <c r="H536" s="253">
        <v>875.77499999999998</v>
      </c>
      <c r="I536" s="254"/>
      <c r="J536" s="250"/>
      <c r="K536" s="250"/>
      <c r="L536" s="255"/>
      <c r="M536" s="256"/>
      <c r="N536" s="257"/>
      <c r="O536" s="257"/>
      <c r="P536" s="257"/>
      <c r="Q536" s="257"/>
      <c r="R536" s="257"/>
      <c r="S536" s="257"/>
      <c r="T536" s="258"/>
      <c r="AT536" s="259" t="s">
        <v>158</v>
      </c>
      <c r="AU536" s="259" t="s">
        <v>84</v>
      </c>
      <c r="AV536" s="13" t="s">
        <v>154</v>
      </c>
      <c r="AW536" s="13" t="s">
        <v>35</v>
      </c>
      <c r="AX536" s="13" t="s">
        <v>77</v>
      </c>
      <c r="AY536" s="259" t="s">
        <v>147</v>
      </c>
    </row>
    <row r="537" s="1" customFormat="1" ht="38.25" customHeight="1">
      <c r="B537" s="45"/>
      <c r="C537" s="213" t="s">
        <v>669</v>
      </c>
      <c r="D537" s="213" t="s">
        <v>149</v>
      </c>
      <c r="E537" s="214" t="s">
        <v>670</v>
      </c>
      <c r="F537" s="215" t="s">
        <v>671</v>
      </c>
      <c r="G537" s="216" t="s">
        <v>152</v>
      </c>
      <c r="H537" s="217">
        <v>36.447000000000003</v>
      </c>
      <c r="I537" s="218"/>
      <c r="J537" s="219">
        <f>ROUND(I537*H537,2)</f>
        <v>0</v>
      </c>
      <c r="K537" s="215" t="s">
        <v>153</v>
      </c>
      <c r="L537" s="71"/>
      <c r="M537" s="220" t="s">
        <v>21</v>
      </c>
      <c r="N537" s="221" t="s">
        <v>43</v>
      </c>
      <c r="O537" s="46"/>
      <c r="P537" s="222">
        <f>O537*H537</f>
        <v>0</v>
      </c>
      <c r="Q537" s="222">
        <v>0.017330000000000002</v>
      </c>
      <c r="R537" s="222">
        <f>Q537*H537</f>
        <v>0.63162651000000014</v>
      </c>
      <c r="S537" s="222">
        <v>0</v>
      </c>
      <c r="T537" s="223">
        <f>S537*H537</f>
        <v>0</v>
      </c>
      <c r="AR537" s="23" t="s">
        <v>154</v>
      </c>
      <c r="AT537" s="23" t="s">
        <v>149</v>
      </c>
      <c r="AU537" s="23" t="s">
        <v>84</v>
      </c>
      <c r="AY537" s="23" t="s">
        <v>147</v>
      </c>
      <c r="BE537" s="224">
        <f>IF(N537="základní",J537,0)</f>
        <v>0</v>
      </c>
      <c r="BF537" s="224">
        <f>IF(N537="snížená",J537,0)</f>
        <v>0</v>
      </c>
      <c r="BG537" s="224">
        <f>IF(N537="zákl. přenesená",J537,0)</f>
        <v>0</v>
      </c>
      <c r="BH537" s="224">
        <f>IF(N537="sníž. přenesená",J537,0)</f>
        <v>0</v>
      </c>
      <c r="BI537" s="224">
        <f>IF(N537="nulová",J537,0)</f>
        <v>0</v>
      </c>
      <c r="BJ537" s="23" t="s">
        <v>77</v>
      </c>
      <c r="BK537" s="224">
        <f>ROUND(I537*H537,2)</f>
        <v>0</v>
      </c>
      <c r="BL537" s="23" t="s">
        <v>154</v>
      </c>
      <c r="BM537" s="23" t="s">
        <v>672</v>
      </c>
    </row>
    <row r="538" s="1" customFormat="1">
      <c r="B538" s="45"/>
      <c r="C538" s="73"/>
      <c r="D538" s="225" t="s">
        <v>156</v>
      </c>
      <c r="E538" s="73"/>
      <c r="F538" s="226" t="s">
        <v>641</v>
      </c>
      <c r="G538" s="73"/>
      <c r="H538" s="73"/>
      <c r="I538" s="184"/>
      <c r="J538" s="73"/>
      <c r="K538" s="73"/>
      <c r="L538" s="71"/>
      <c r="M538" s="227"/>
      <c r="N538" s="46"/>
      <c r="O538" s="46"/>
      <c r="P538" s="46"/>
      <c r="Q538" s="46"/>
      <c r="R538" s="46"/>
      <c r="S538" s="46"/>
      <c r="T538" s="94"/>
      <c r="AT538" s="23" t="s">
        <v>156</v>
      </c>
      <c r="AU538" s="23" t="s">
        <v>84</v>
      </c>
    </row>
    <row r="539" s="11" customFormat="1">
      <c r="B539" s="228"/>
      <c r="C539" s="229"/>
      <c r="D539" s="225" t="s">
        <v>158</v>
      </c>
      <c r="E539" s="230" t="s">
        <v>21</v>
      </c>
      <c r="F539" s="231" t="s">
        <v>673</v>
      </c>
      <c r="G539" s="229"/>
      <c r="H539" s="230" t="s">
        <v>21</v>
      </c>
      <c r="I539" s="232"/>
      <c r="J539" s="229"/>
      <c r="K539" s="229"/>
      <c r="L539" s="233"/>
      <c r="M539" s="234"/>
      <c r="N539" s="235"/>
      <c r="O539" s="235"/>
      <c r="P539" s="235"/>
      <c r="Q539" s="235"/>
      <c r="R539" s="235"/>
      <c r="S539" s="235"/>
      <c r="T539" s="236"/>
      <c r="AT539" s="237" t="s">
        <v>158</v>
      </c>
      <c r="AU539" s="237" t="s">
        <v>84</v>
      </c>
      <c r="AV539" s="11" t="s">
        <v>77</v>
      </c>
      <c r="AW539" s="11" t="s">
        <v>35</v>
      </c>
      <c r="AX539" s="11" t="s">
        <v>72</v>
      </c>
      <c r="AY539" s="237" t="s">
        <v>147</v>
      </c>
    </row>
    <row r="540" s="12" customFormat="1">
      <c r="B540" s="238"/>
      <c r="C540" s="239"/>
      <c r="D540" s="225" t="s">
        <v>158</v>
      </c>
      <c r="E540" s="240" t="s">
        <v>21</v>
      </c>
      <c r="F540" s="241" t="s">
        <v>674</v>
      </c>
      <c r="G540" s="239"/>
      <c r="H540" s="242">
        <v>1.71</v>
      </c>
      <c r="I540" s="243"/>
      <c r="J540" s="239"/>
      <c r="K540" s="239"/>
      <c r="L540" s="244"/>
      <c r="M540" s="245"/>
      <c r="N540" s="246"/>
      <c r="O540" s="246"/>
      <c r="P540" s="246"/>
      <c r="Q540" s="246"/>
      <c r="R540" s="246"/>
      <c r="S540" s="246"/>
      <c r="T540" s="247"/>
      <c r="AT540" s="248" t="s">
        <v>158</v>
      </c>
      <c r="AU540" s="248" t="s">
        <v>84</v>
      </c>
      <c r="AV540" s="12" t="s">
        <v>84</v>
      </c>
      <c r="AW540" s="12" t="s">
        <v>35</v>
      </c>
      <c r="AX540" s="12" t="s">
        <v>72</v>
      </c>
      <c r="AY540" s="248" t="s">
        <v>147</v>
      </c>
    </row>
    <row r="541" s="12" customFormat="1">
      <c r="B541" s="238"/>
      <c r="C541" s="239"/>
      <c r="D541" s="225" t="s">
        <v>158</v>
      </c>
      <c r="E541" s="240" t="s">
        <v>21</v>
      </c>
      <c r="F541" s="241" t="s">
        <v>675</v>
      </c>
      <c r="G541" s="239"/>
      <c r="H541" s="242">
        <v>1.4299999999999999</v>
      </c>
      <c r="I541" s="243"/>
      <c r="J541" s="239"/>
      <c r="K541" s="239"/>
      <c r="L541" s="244"/>
      <c r="M541" s="245"/>
      <c r="N541" s="246"/>
      <c r="O541" s="246"/>
      <c r="P541" s="246"/>
      <c r="Q541" s="246"/>
      <c r="R541" s="246"/>
      <c r="S541" s="246"/>
      <c r="T541" s="247"/>
      <c r="AT541" s="248" t="s">
        <v>158</v>
      </c>
      <c r="AU541" s="248" t="s">
        <v>84</v>
      </c>
      <c r="AV541" s="12" t="s">
        <v>84</v>
      </c>
      <c r="AW541" s="12" t="s">
        <v>35</v>
      </c>
      <c r="AX541" s="12" t="s">
        <v>72</v>
      </c>
      <c r="AY541" s="248" t="s">
        <v>147</v>
      </c>
    </row>
    <row r="542" s="12" customFormat="1">
      <c r="B542" s="238"/>
      <c r="C542" s="239"/>
      <c r="D542" s="225" t="s">
        <v>158</v>
      </c>
      <c r="E542" s="240" t="s">
        <v>21</v>
      </c>
      <c r="F542" s="241" t="s">
        <v>676</v>
      </c>
      <c r="G542" s="239"/>
      <c r="H542" s="242">
        <v>0.59999999999999998</v>
      </c>
      <c r="I542" s="243"/>
      <c r="J542" s="239"/>
      <c r="K542" s="239"/>
      <c r="L542" s="244"/>
      <c r="M542" s="245"/>
      <c r="N542" s="246"/>
      <c r="O542" s="246"/>
      <c r="P542" s="246"/>
      <c r="Q542" s="246"/>
      <c r="R542" s="246"/>
      <c r="S542" s="246"/>
      <c r="T542" s="247"/>
      <c r="AT542" s="248" t="s">
        <v>158</v>
      </c>
      <c r="AU542" s="248" t="s">
        <v>84</v>
      </c>
      <c r="AV542" s="12" t="s">
        <v>84</v>
      </c>
      <c r="AW542" s="12" t="s">
        <v>35</v>
      </c>
      <c r="AX542" s="12" t="s">
        <v>72</v>
      </c>
      <c r="AY542" s="248" t="s">
        <v>147</v>
      </c>
    </row>
    <row r="543" s="12" customFormat="1">
      <c r="B543" s="238"/>
      <c r="C543" s="239"/>
      <c r="D543" s="225" t="s">
        <v>158</v>
      </c>
      <c r="E543" s="240" t="s">
        <v>21</v>
      </c>
      <c r="F543" s="241" t="s">
        <v>677</v>
      </c>
      <c r="G543" s="239"/>
      <c r="H543" s="242">
        <v>2.6949999999999998</v>
      </c>
      <c r="I543" s="243"/>
      <c r="J543" s="239"/>
      <c r="K543" s="239"/>
      <c r="L543" s="244"/>
      <c r="M543" s="245"/>
      <c r="N543" s="246"/>
      <c r="O543" s="246"/>
      <c r="P543" s="246"/>
      <c r="Q543" s="246"/>
      <c r="R543" s="246"/>
      <c r="S543" s="246"/>
      <c r="T543" s="247"/>
      <c r="AT543" s="248" t="s">
        <v>158</v>
      </c>
      <c r="AU543" s="248" t="s">
        <v>84</v>
      </c>
      <c r="AV543" s="12" t="s">
        <v>84</v>
      </c>
      <c r="AW543" s="12" t="s">
        <v>35</v>
      </c>
      <c r="AX543" s="12" t="s">
        <v>72</v>
      </c>
      <c r="AY543" s="248" t="s">
        <v>147</v>
      </c>
    </row>
    <row r="544" s="12" customFormat="1">
      <c r="B544" s="238"/>
      <c r="C544" s="239"/>
      <c r="D544" s="225" t="s">
        <v>158</v>
      </c>
      <c r="E544" s="240" t="s">
        <v>21</v>
      </c>
      <c r="F544" s="241" t="s">
        <v>678</v>
      </c>
      <c r="G544" s="239"/>
      <c r="H544" s="242">
        <v>3.6000000000000001</v>
      </c>
      <c r="I544" s="243"/>
      <c r="J544" s="239"/>
      <c r="K544" s="239"/>
      <c r="L544" s="244"/>
      <c r="M544" s="245"/>
      <c r="N544" s="246"/>
      <c r="O544" s="246"/>
      <c r="P544" s="246"/>
      <c r="Q544" s="246"/>
      <c r="R544" s="246"/>
      <c r="S544" s="246"/>
      <c r="T544" s="247"/>
      <c r="AT544" s="248" t="s">
        <v>158</v>
      </c>
      <c r="AU544" s="248" t="s">
        <v>84</v>
      </c>
      <c r="AV544" s="12" t="s">
        <v>84</v>
      </c>
      <c r="AW544" s="12" t="s">
        <v>35</v>
      </c>
      <c r="AX544" s="12" t="s">
        <v>72</v>
      </c>
      <c r="AY544" s="248" t="s">
        <v>147</v>
      </c>
    </row>
    <row r="545" s="12" customFormat="1">
      <c r="B545" s="238"/>
      <c r="C545" s="239"/>
      <c r="D545" s="225" t="s">
        <v>158</v>
      </c>
      <c r="E545" s="240" t="s">
        <v>21</v>
      </c>
      <c r="F545" s="241" t="s">
        <v>679</v>
      </c>
      <c r="G545" s="239"/>
      <c r="H545" s="242">
        <v>3.6000000000000001</v>
      </c>
      <c r="I545" s="243"/>
      <c r="J545" s="239"/>
      <c r="K545" s="239"/>
      <c r="L545" s="244"/>
      <c r="M545" s="245"/>
      <c r="N545" s="246"/>
      <c r="O545" s="246"/>
      <c r="P545" s="246"/>
      <c r="Q545" s="246"/>
      <c r="R545" s="246"/>
      <c r="S545" s="246"/>
      <c r="T545" s="247"/>
      <c r="AT545" s="248" t="s">
        <v>158</v>
      </c>
      <c r="AU545" s="248" t="s">
        <v>84</v>
      </c>
      <c r="AV545" s="12" t="s">
        <v>84</v>
      </c>
      <c r="AW545" s="12" t="s">
        <v>35</v>
      </c>
      <c r="AX545" s="12" t="s">
        <v>72</v>
      </c>
      <c r="AY545" s="248" t="s">
        <v>147</v>
      </c>
    </row>
    <row r="546" s="12" customFormat="1">
      <c r="B546" s="238"/>
      <c r="C546" s="239"/>
      <c r="D546" s="225" t="s">
        <v>158</v>
      </c>
      <c r="E546" s="240" t="s">
        <v>21</v>
      </c>
      <c r="F546" s="241" t="s">
        <v>680</v>
      </c>
      <c r="G546" s="239"/>
      <c r="H546" s="242">
        <v>1.6799999999999999</v>
      </c>
      <c r="I546" s="243"/>
      <c r="J546" s="239"/>
      <c r="K546" s="239"/>
      <c r="L546" s="244"/>
      <c r="M546" s="245"/>
      <c r="N546" s="246"/>
      <c r="O546" s="246"/>
      <c r="P546" s="246"/>
      <c r="Q546" s="246"/>
      <c r="R546" s="246"/>
      <c r="S546" s="246"/>
      <c r="T546" s="247"/>
      <c r="AT546" s="248" t="s">
        <v>158</v>
      </c>
      <c r="AU546" s="248" t="s">
        <v>84</v>
      </c>
      <c r="AV546" s="12" t="s">
        <v>84</v>
      </c>
      <c r="AW546" s="12" t="s">
        <v>35</v>
      </c>
      <c r="AX546" s="12" t="s">
        <v>72</v>
      </c>
      <c r="AY546" s="248" t="s">
        <v>147</v>
      </c>
    </row>
    <row r="547" s="12" customFormat="1">
      <c r="B547" s="238"/>
      <c r="C547" s="239"/>
      <c r="D547" s="225" t="s">
        <v>158</v>
      </c>
      <c r="E547" s="240" t="s">
        <v>21</v>
      </c>
      <c r="F547" s="241" t="s">
        <v>681</v>
      </c>
      <c r="G547" s="239"/>
      <c r="H547" s="242">
        <v>12.720000000000001</v>
      </c>
      <c r="I547" s="243"/>
      <c r="J547" s="239"/>
      <c r="K547" s="239"/>
      <c r="L547" s="244"/>
      <c r="M547" s="245"/>
      <c r="N547" s="246"/>
      <c r="O547" s="246"/>
      <c r="P547" s="246"/>
      <c r="Q547" s="246"/>
      <c r="R547" s="246"/>
      <c r="S547" s="246"/>
      <c r="T547" s="247"/>
      <c r="AT547" s="248" t="s">
        <v>158</v>
      </c>
      <c r="AU547" s="248" t="s">
        <v>84</v>
      </c>
      <c r="AV547" s="12" t="s">
        <v>84</v>
      </c>
      <c r="AW547" s="12" t="s">
        <v>35</v>
      </c>
      <c r="AX547" s="12" t="s">
        <v>72</v>
      </c>
      <c r="AY547" s="248" t="s">
        <v>147</v>
      </c>
    </row>
    <row r="548" s="12" customFormat="1">
      <c r="B548" s="238"/>
      <c r="C548" s="239"/>
      <c r="D548" s="225" t="s">
        <v>158</v>
      </c>
      <c r="E548" s="240" t="s">
        <v>21</v>
      </c>
      <c r="F548" s="241" t="s">
        <v>682</v>
      </c>
      <c r="G548" s="239"/>
      <c r="H548" s="242">
        <v>5.016</v>
      </c>
      <c r="I548" s="243"/>
      <c r="J548" s="239"/>
      <c r="K548" s="239"/>
      <c r="L548" s="244"/>
      <c r="M548" s="245"/>
      <c r="N548" s="246"/>
      <c r="O548" s="246"/>
      <c r="P548" s="246"/>
      <c r="Q548" s="246"/>
      <c r="R548" s="246"/>
      <c r="S548" s="246"/>
      <c r="T548" s="247"/>
      <c r="AT548" s="248" t="s">
        <v>158</v>
      </c>
      <c r="AU548" s="248" t="s">
        <v>84</v>
      </c>
      <c r="AV548" s="12" t="s">
        <v>84</v>
      </c>
      <c r="AW548" s="12" t="s">
        <v>35</v>
      </c>
      <c r="AX548" s="12" t="s">
        <v>72</v>
      </c>
      <c r="AY548" s="248" t="s">
        <v>147</v>
      </c>
    </row>
    <row r="549" s="12" customFormat="1">
      <c r="B549" s="238"/>
      <c r="C549" s="239"/>
      <c r="D549" s="225" t="s">
        <v>158</v>
      </c>
      <c r="E549" s="240" t="s">
        <v>21</v>
      </c>
      <c r="F549" s="241" t="s">
        <v>683</v>
      </c>
      <c r="G549" s="239"/>
      <c r="H549" s="242">
        <v>2.7360000000000002</v>
      </c>
      <c r="I549" s="243"/>
      <c r="J549" s="239"/>
      <c r="K549" s="239"/>
      <c r="L549" s="244"/>
      <c r="M549" s="245"/>
      <c r="N549" s="246"/>
      <c r="O549" s="246"/>
      <c r="P549" s="246"/>
      <c r="Q549" s="246"/>
      <c r="R549" s="246"/>
      <c r="S549" s="246"/>
      <c r="T549" s="247"/>
      <c r="AT549" s="248" t="s">
        <v>158</v>
      </c>
      <c r="AU549" s="248" t="s">
        <v>84</v>
      </c>
      <c r="AV549" s="12" t="s">
        <v>84</v>
      </c>
      <c r="AW549" s="12" t="s">
        <v>35</v>
      </c>
      <c r="AX549" s="12" t="s">
        <v>72</v>
      </c>
      <c r="AY549" s="248" t="s">
        <v>147</v>
      </c>
    </row>
    <row r="550" s="12" customFormat="1">
      <c r="B550" s="238"/>
      <c r="C550" s="239"/>
      <c r="D550" s="225" t="s">
        <v>158</v>
      </c>
      <c r="E550" s="240" t="s">
        <v>21</v>
      </c>
      <c r="F550" s="241" t="s">
        <v>684</v>
      </c>
      <c r="G550" s="239"/>
      <c r="H550" s="242">
        <v>0.66000000000000003</v>
      </c>
      <c r="I550" s="243"/>
      <c r="J550" s="239"/>
      <c r="K550" s="239"/>
      <c r="L550" s="244"/>
      <c r="M550" s="245"/>
      <c r="N550" s="246"/>
      <c r="O550" s="246"/>
      <c r="P550" s="246"/>
      <c r="Q550" s="246"/>
      <c r="R550" s="246"/>
      <c r="S550" s="246"/>
      <c r="T550" s="247"/>
      <c r="AT550" s="248" t="s">
        <v>158</v>
      </c>
      <c r="AU550" s="248" t="s">
        <v>84</v>
      </c>
      <c r="AV550" s="12" t="s">
        <v>84</v>
      </c>
      <c r="AW550" s="12" t="s">
        <v>35</v>
      </c>
      <c r="AX550" s="12" t="s">
        <v>72</v>
      </c>
      <c r="AY550" s="248" t="s">
        <v>147</v>
      </c>
    </row>
    <row r="551" s="13" customFormat="1">
      <c r="B551" s="249"/>
      <c r="C551" s="250"/>
      <c r="D551" s="225" t="s">
        <v>158</v>
      </c>
      <c r="E551" s="251" t="s">
        <v>21</v>
      </c>
      <c r="F551" s="252" t="s">
        <v>161</v>
      </c>
      <c r="G551" s="250"/>
      <c r="H551" s="253">
        <v>36.447000000000003</v>
      </c>
      <c r="I551" s="254"/>
      <c r="J551" s="250"/>
      <c r="K551" s="250"/>
      <c r="L551" s="255"/>
      <c r="M551" s="256"/>
      <c r="N551" s="257"/>
      <c r="O551" s="257"/>
      <c r="P551" s="257"/>
      <c r="Q551" s="257"/>
      <c r="R551" s="257"/>
      <c r="S551" s="257"/>
      <c r="T551" s="258"/>
      <c r="AT551" s="259" t="s">
        <v>158</v>
      </c>
      <c r="AU551" s="259" t="s">
        <v>84</v>
      </c>
      <c r="AV551" s="13" t="s">
        <v>154</v>
      </c>
      <c r="AW551" s="13" t="s">
        <v>35</v>
      </c>
      <c r="AX551" s="13" t="s">
        <v>77</v>
      </c>
      <c r="AY551" s="259" t="s">
        <v>147</v>
      </c>
    </row>
    <row r="552" s="1" customFormat="1" ht="38.25" customHeight="1">
      <c r="B552" s="45"/>
      <c r="C552" s="213" t="s">
        <v>685</v>
      </c>
      <c r="D552" s="213" t="s">
        <v>149</v>
      </c>
      <c r="E552" s="214" t="s">
        <v>686</v>
      </c>
      <c r="F552" s="215" t="s">
        <v>687</v>
      </c>
      <c r="G552" s="216" t="s">
        <v>152</v>
      </c>
      <c r="H552" s="217">
        <v>699.90800000000002</v>
      </c>
      <c r="I552" s="218"/>
      <c r="J552" s="219">
        <f>ROUND(I552*H552,2)</f>
        <v>0</v>
      </c>
      <c r="K552" s="215" t="s">
        <v>153</v>
      </c>
      <c r="L552" s="71"/>
      <c r="M552" s="220" t="s">
        <v>21</v>
      </c>
      <c r="N552" s="221" t="s">
        <v>43</v>
      </c>
      <c r="O552" s="46"/>
      <c r="P552" s="222">
        <f>O552*H552</f>
        <v>0</v>
      </c>
      <c r="Q552" s="222">
        <v>0.017000000000000001</v>
      </c>
      <c r="R552" s="222">
        <f>Q552*H552</f>
        <v>11.898436</v>
      </c>
      <c r="S552" s="222">
        <v>0</v>
      </c>
      <c r="T552" s="223">
        <f>S552*H552</f>
        <v>0</v>
      </c>
      <c r="AR552" s="23" t="s">
        <v>154</v>
      </c>
      <c r="AT552" s="23" t="s">
        <v>149</v>
      </c>
      <c r="AU552" s="23" t="s">
        <v>84</v>
      </c>
      <c r="AY552" s="23" t="s">
        <v>147</v>
      </c>
      <c r="BE552" s="224">
        <f>IF(N552="základní",J552,0)</f>
        <v>0</v>
      </c>
      <c r="BF552" s="224">
        <f>IF(N552="snížená",J552,0)</f>
        <v>0</v>
      </c>
      <c r="BG552" s="224">
        <f>IF(N552="zákl. přenesená",J552,0)</f>
        <v>0</v>
      </c>
      <c r="BH552" s="224">
        <f>IF(N552="sníž. přenesená",J552,0)</f>
        <v>0</v>
      </c>
      <c r="BI552" s="224">
        <f>IF(N552="nulová",J552,0)</f>
        <v>0</v>
      </c>
      <c r="BJ552" s="23" t="s">
        <v>77</v>
      </c>
      <c r="BK552" s="224">
        <f>ROUND(I552*H552,2)</f>
        <v>0</v>
      </c>
      <c r="BL552" s="23" t="s">
        <v>154</v>
      </c>
      <c r="BM552" s="23" t="s">
        <v>688</v>
      </c>
    </row>
    <row r="553" s="1" customFormat="1">
      <c r="B553" s="45"/>
      <c r="C553" s="73"/>
      <c r="D553" s="225" t="s">
        <v>156</v>
      </c>
      <c r="E553" s="73"/>
      <c r="F553" s="226" t="s">
        <v>689</v>
      </c>
      <c r="G553" s="73"/>
      <c r="H553" s="73"/>
      <c r="I553" s="184"/>
      <c r="J553" s="73"/>
      <c r="K553" s="73"/>
      <c r="L553" s="71"/>
      <c r="M553" s="227"/>
      <c r="N553" s="46"/>
      <c r="O553" s="46"/>
      <c r="P553" s="46"/>
      <c r="Q553" s="46"/>
      <c r="R553" s="46"/>
      <c r="S553" s="46"/>
      <c r="T553" s="94"/>
      <c r="AT553" s="23" t="s">
        <v>156</v>
      </c>
      <c r="AU553" s="23" t="s">
        <v>84</v>
      </c>
    </row>
    <row r="554" s="11" customFormat="1">
      <c r="B554" s="228"/>
      <c r="C554" s="229"/>
      <c r="D554" s="225" t="s">
        <v>158</v>
      </c>
      <c r="E554" s="230" t="s">
        <v>21</v>
      </c>
      <c r="F554" s="231" t="s">
        <v>303</v>
      </c>
      <c r="G554" s="229"/>
      <c r="H554" s="230" t="s">
        <v>21</v>
      </c>
      <c r="I554" s="232"/>
      <c r="J554" s="229"/>
      <c r="K554" s="229"/>
      <c r="L554" s="233"/>
      <c r="M554" s="234"/>
      <c r="N554" s="235"/>
      <c r="O554" s="235"/>
      <c r="P554" s="235"/>
      <c r="Q554" s="235"/>
      <c r="R554" s="235"/>
      <c r="S554" s="235"/>
      <c r="T554" s="236"/>
      <c r="AT554" s="237" t="s">
        <v>158</v>
      </c>
      <c r="AU554" s="237" t="s">
        <v>84</v>
      </c>
      <c r="AV554" s="11" t="s">
        <v>77</v>
      </c>
      <c r="AW554" s="11" t="s">
        <v>35</v>
      </c>
      <c r="AX554" s="11" t="s">
        <v>72</v>
      </c>
      <c r="AY554" s="237" t="s">
        <v>147</v>
      </c>
    </row>
    <row r="555" s="12" customFormat="1">
      <c r="B555" s="238"/>
      <c r="C555" s="239"/>
      <c r="D555" s="225" t="s">
        <v>158</v>
      </c>
      <c r="E555" s="240" t="s">
        <v>21</v>
      </c>
      <c r="F555" s="241" t="s">
        <v>690</v>
      </c>
      <c r="G555" s="239"/>
      <c r="H555" s="242">
        <v>3.7949999999999999</v>
      </c>
      <c r="I555" s="243"/>
      <c r="J555" s="239"/>
      <c r="K555" s="239"/>
      <c r="L555" s="244"/>
      <c r="M555" s="245"/>
      <c r="N555" s="246"/>
      <c r="O555" s="246"/>
      <c r="P555" s="246"/>
      <c r="Q555" s="246"/>
      <c r="R555" s="246"/>
      <c r="S555" s="246"/>
      <c r="T555" s="247"/>
      <c r="AT555" s="248" t="s">
        <v>158</v>
      </c>
      <c r="AU555" s="248" t="s">
        <v>84</v>
      </c>
      <c r="AV555" s="12" t="s">
        <v>84</v>
      </c>
      <c r="AW555" s="12" t="s">
        <v>35</v>
      </c>
      <c r="AX555" s="12" t="s">
        <v>72</v>
      </c>
      <c r="AY555" s="248" t="s">
        <v>147</v>
      </c>
    </row>
    <row r="556" s="12" customFormat="1">
      <c r="B556" s="238"/>
      <c r="C556" s="239"/>
      <c r="D556" s="225" t="s">
        <v>158</v>
      </c>
      <c r="E556" s="240" t="s">
        <v>21</v>
      </c>
      <c r="F556" s="241" t="s">
        <v>691</v>
      </c>
      <c r="G556" s="239"/>
      <c r="H556" s="242">
        <v>21.797000000000001</v>
      </c>
      <c r="I556" s="243"/>
      <c r="J556" s="239"/>
      <c r="K556" s="239"/>
      <c r="L556" s="244"/>
      <c r="M556" s="245"/>
      <c r="N556" s="246"/>
      <c r="O556" s="246"/>
      <c r="P556" s="246"/>
      <c r="Q556" s="246"/>
      <c r="R556" s="246"/>
      <c r="S556" s="246"/>
      <c r="T556" s="247"/>
      <c r="AT556" s="248" t="s">
        <v>158</v>
      </c>
      <c r="AU556" s="248" t="s">
        <v>84</v>
      </c>
      <c r="AV556" s="12" t="s">
        <v>84</v>
      </c>
      <c r="AW556" s="12" t="s">
        <v>35</v>
      </c>
      <c r="AX556" s="12" t="s">
        <v>72</v>
      </c>
      <c r="AY556" s="248" t="s">
        <v>147</v>
      </c>
    </row>
    <row r="557" s="12" customFormat="1">
      <c r="B557" s="238"/>
      <c r="C557" s="239"/>
      <c r="D557" s="225" t="s">
        <v>158</v>
      </c>
      <c r="E557" s="240" t="s">
        <v>21</v>
      </c>
      <c r="F557" s="241" t="s">
        <v>692</v>
      </c>
      <c r="G557" s="239"/>
      <c r="H557" s="242">
        <v>40.975999999999999</v>
      </c>
      <c r="I557" s="243"/>
      <c r="J557" s="239"/>
      <c r="K557" s="239"/>
      <c r="L557" s="244"/>
      <c r="M557" s="245"/>
      <c r="N557" s="246"/>
      <c r="O557" s="246"/>
      <c r="P557" s="246"/>
      <c r="Q557" s="246"/>
      <c r="R557" s="246"/>
      <c r="S557" s="246"/>
      <c r="T557" s="247"/>
      <c r="AT557" s="248" t="s">
        <v>158</v>
      </c>
      <c r="AU557" s="248" t="s">
        <v>84</v>
      </c>
      <c r="AV557" s="12" t="s">
        <v>84</v>
      </c>
      <c r="AW557" s="12" t="s">
        <v>35</v>
      </c>
      <c r="AX557" s="12" t="s">
        <v>72</v>
      </c>
      <c r="AY557" s="248" t="s">
        <v>147</v>
      </c>
    </row>
    <row r="558" s="12" customFormat="1">
      <c r="B558" s="238"/>
      <c r="C558" s="239"/>
      <c r="D558" s="225" t="s">
        <v>158</v>
      </c>
      <c r="E558" s="240" t="s">
        <v>21</v>
      </c>
      <c r="F558" s="241" t="s">
        <v>693</v>
      </c>
      <c r="G558" s="239"/>
      <c r="H558" s="242">
        <v>63.927</v>
      </c>
      <c r="I558" s="243"/>
      <c r="J558" s="239"/>
      <c r="K558" s="239"/>
      <c r="L558" s="244"/>
      <c r="M558" s="245"/>
      <c r="N558" s="246"/>
      <c r="O558" s="246"/>
      <c r="P558" s="246"/>
      <c r="Q558" s="246"/>
      <c r="R558" s="246"/>
      <c r="S558" s="246"/>
      <c r="T558" s="247"/>
      <c r="AT558" s="248" t="s">
        <v>158</v>
      </c>
      <c r="AU558" s="248" t="s">
        <v>84</v>
      </c>
      <c r="AV558" s="12" t="s">
        <v>84</v>
      </c>
      <c r="AW558" s="12" t="s">
        <v>35</v>
      </c>
      <c r="AX558" s="12" t="s">
        <v>72</v>
      </c>
      <c r="AY558" s="248" t="s">
        <v>147</v>
      </c>
    </row>
    <row r="559" s="12" customFormat="1">
      <c r="B559" s="238"/>
      <c r="C559" s="239"/>
      <c r="D559" s="225" t="s">
        <v>158</v>
      </c>
      <c r="E559" s="240" t="s">
        <v>21</v>
      </c>
      <c r="F559" s="241" t="s">
        <v>694</v>
      </c>
      <c r="G559" s="239"/>
      <c r="H559" s="242">
        <v>63.662999999999997</v>
      </c>
      <c r="I559" s="243"/>
      <c r="J559" s="239"/>
      <c r="K559" s="239"/>
      <c r="L559" s="244"/>
      <c r="M559" s="245"/>
      <c r="N559" s="246"/>
      <c r="O559" s="246"/>
      <c r="P559" s="246"/>
      <c r="Q559" s="246"/>
      <c r="R559" s="246"/>
      <c r="S559" s="246"/>
      <c r="T559" s="247"/>
      <c r="AT559" s="248" t="s">
        <v>158</v>
      </c>
      <c r="AU559" s="248" t="s">
        <v>84</v>
      </c>
      <c r="AV559" s="12" t="s">
        <v>84</v>
      </c>
      <c r="AW559" s="12" t="s">
        <v>35</v>
      </c>
      <c r="AX559" s="12" t="s">
        <v>72</v>
      </c>
      <c r="AY559" s="248" t="s">
        <v>147</v>
      </c>
    </row>
    <row r="560" s="12" customFormat="1">
      <c r="B560" s="238"/>
      <c r="C560" s="239"/>
      <c r="D560" s="225" t="s">
        <v>158</v>
      </c>
      <c r="E560" s="240" t="s">
        <v>21</v>
      </c>
      <c r="F560" s="241" t="s">
        <v>695</v>
      </c>
      <c r="G560" s="239"/>
      <c r="H560" s="242">
        <v>35.658000000000001</v>
      </c>
      <c r="I560" s="243"/>
      <c r="J560" s="239"/>
      <c r="K560" s="239"/>
      <c r="L560" s="244"/>
      <c r="M560" s="245"/>
      <c r="N560" s="246"/>
      <c r="O560" s="246"/>
      <c r="P560" s="246"/>
      <c r="Q560" s="246"/>
      <c r="R560" s="246"/>
      <c r="S560" s="246"/>
      <c r="T560" s="247"/>
      <c r="AT560" s="248" t="s">
        <v>158</v>
      </c>
      <c r="AU560" s="248" t="s">
        <v>84</v>
      </c>
      <c r="AV560" s="12" t="s">
        <v>84</v>
      </c>
      <c r="AW560" s="12" t="s">
        <v>35</v>
      </c>
      <c r="AX560" s="12" t="s">
        <v>72</v>
      </c>
      <c r="AY560" s="248" t="s">
        <v>147</v>
      </c>
    </row>
    <row r="561" s="12" customFormat="1">
      <c r="B561" s="238"/>
      <c r="C561" s="239"/>
      <c r="D561" s="225" t="s">
        <v>158</v>
      </c>
      <c r="E561" s="240" t="s">
        <v>21</v>
      </c>
      <c r="F561" s="241" t="s">
        <v>696</v>
      </c>
      <c r="G561" s="239"/>
      <c r="H561" s="242">
        <v>12.486000000000001</v>
      </c>
      <c r="I561" s="243"/>
      <c r="J561" s="239"/>
      <c r="K561" s="239"/>
      <c r="L561" s="244"/>
      <c r="M561" s="245"/>
      <c r="N561" s="246"/>
      <c r="O561" s="246"/>
      <c r="P561" s="246"/>
      <c r="Q561" s="246"/>
      <c r="R561" s="246"/>
      <c r="S561" s="246"/>
      <c r="T561" s="247"/>
      <c r="AT561" s="248" t="s">
        <v>158</v>
      </c>
      <c r="AU561" s="248" t="s">
        <v>84</v>
      </c>
      <c r="AV561" s="12" t="s">
        <v>84</v>
      </c>
      <c r="AW561" s="12" t="s">
        <v>35</v>
      </c>
      <c r="AX561" s="12" t="s">
        <v>72</v>
      </c>
      <c r="AY561" s="248" t="s">
        <v>147</v>
      </c>
    </row>
    <row r="562" s="12" customFormat="1">
      <c r="B562" s="238"/>
      <c r="C562" s="239"/>
      <c r="D562" s="225" t="s">
        <v>158</v>
      </c>
      <c r="E562" s="240" t="s">
        <v>21</v>
      </c>
      <c r="F562" s="241" t="s">
        <v>697</v>
      </c>
      <c r="G562" s="239"/>
      <c r="H562" s="242">
        <v>20.805</v>
      </c>
      <c r="I562" s="243"/>
      <c r="J562" s="239"/>
      <c r="K562" s="239"/>
      <c r="L562" s="244"/>
      <c r="M562" s="245"/>
      <c r="N562" s="246"/>
      <c r="O562" s="246"/>
      <c r="P562" s="246"/>
      <c r="Q562" s="246"/>
      <c r="R562" s="246"/>
      <c r="S562" s="246"/>
      <c r="T562" s="247"/>
      <c r="AT562" s="248" t="s">
        <v>158</v>
      </c>
      <c r="AU562" s="248" t="s">
        <v>84</v>
      </c>
      <c r="AV562" s="12" t="s">
        <v>84</v>
      </c>
      <c r="AW562" s="12" t="s">
        <v>35</v>
      </c>
      <c r="AX562" s="12" t="s">
        <v>72</v>
      </c>
      <c r="AY562" s="248" t="s">
        <v>147</v>
      </c>
    </row>
    <row r="563" s="12" customFormat="1">
      <c r="B563" s="238"/>
      <c r="C563" s="239"/>
      <c r="D563" s="225" t="s">
        <v>158</v>
      </c>
      <c r="E563" s="240" t="s">
        <v>21</v>
      </c>
      <c r="F563" s="241" t="s">
        <v>698</v>
      </c>
      <c r="G563" s="239"/>
      <c r="H563" s="242">
        <v>26.010000000000002</v>
      </c>
      <c r="I563" s="243"/>
      <c r="J563" s="239"/>
      <c r="K563" s="239"/>
      <c r="L563" s="244"/>
      <c r="M563" s="245"/>
      <c r="N563" s="246"/>
      <c r="O563" s="246"/>
      <c r="P563" s="246"/>
      <c r="Q563" s="246"/>
      <c r="R563" s="246"/>
      <c r="S563" s="246"/>
      <c r="T563" s="247"/>
      <c r="AT563" s="248" t="s">
        <v>158</v>
      </c>
      <c r="AU563" s="248" t="s">
        <v>84</v>
      </c>
      <c r="AV563" s="12" t="s">
        <v>84</v>
      </c>
      <c r="AW563" s="12" t="s">
        <v>35</v>
      </c>
      <c r="AX563" s="12" t="s">
        <v>72</v>
      </c>
      <c r="AY563" s="248" t="s">
        <v>147</v>
      </c>
    </row>
    <row r="564" s="12" customFormat="1">
      <c r="B564" s="238"/>
      <c r="C564" s="239"/>
      <c r="D564" s="225" t="s">
        <v>158</v>
      </c>
      <c r="E564" s="240" t="s">
        <v>21</v>
      </c>
      <c r="F564" s="241" t="s">
        <v>699</v>
      </c>
      <c r="G564" s="239"/>
      <c r="H564" s="242">
        <v>21.702000000000002</v>
      </c>
      <c r="I564" s="243"/>
      <c r="J564" s="239"/>
      <c r="K564" s="239"/>
      <c r="L564" s="244"/>
      <c r="M564" s="245"/>
      <c r="N564" s="246"/>
      <c r="O564" s="246"/>
      <c r="P564" s="246"/>
      <c r="Q564" s="246"/>
      <c r="R564" s="246"/>
      <c r="S564" s="246"/>
      <c r="T564" s="247"/>
      <c r="AT564" s="248" t="s">
        <v>158</v>
      </c>
      <c r="AU564" s="248" t="s">
        <v>84</v>
      </c>
      <c r="AV564" s="12" t="s">
        <v>84</v>
      </c>
      <c r="AW564" s="12" t="s">
        <v>35</v>
      </c>
      <c r="AX564" s="12" t="s">
        <v>72</v>
      </c>
      <c r="AY564" s="248" t="s">
        <v>147</v>
      </c>
    </row>
    <row r="565" s="12" customFormat="1">
      <c r="B565" s="238"/>
      <c r="C565" s="239"/>
      <c r="D565" s="225" t="s">
        <v>158</v>
      </c>
      <c r="E565" s="240" t="s">
        <v>21</v>
      </c>
      <c r="F565" s="241" t="s">
        <v>700</v>
      </c>
      <c r="G565" s="239"/>
      <c r="H565" s="242">
        <v>51.698999999999998</v>
      </c>
      <c r="I565" s="243"/>
      <c r="J565" s="239"/>
      <c r="K565" s="239"/>
      <c r="L565" s="244"/>
      <c r="M565" s="245"/>
      <c r="N565" s="246"/>
      <c r="O565" s="246"/>
      <c r="P565" s="246"/>
      <c r="Q565" s="246"/>
      <c r="R565" s="246"/>
      <c r="S565" s="246"/>
      <c r="T565" s="247"/>
      <c r="AT565" s="248" t="s">
        <v>158</v>
      </c>
      <c r="AU565" s="248" t="s">
        <v>84</v>
      </c>
      <c r="AV565" s="12" t="s">
        <v>84</v>
      </c>
      <c r="AW565" s="12" t="s">
        <v>35</v>
      </c>
      <c r="AX565" s="12" t="s">
        <v>72</v>
      </c>
      <c r="AY565" s="248" t="s">
        <v>147</v>
      </c>
    </row>
    <row r="566" s="12" customFormat="1">
      <c r="B566" s="238"/>
      <c r="C566" s="239"/>
      <c r="D566" s="225" t="s">
        <v>158</v>
      </c>
      <c r="E566" s="240" t="s">
        <v>21</v>
      </c>
      <c r="F566" s="241" t="s">
        <v>701</v>
      </c>
      <c r="G566" s="239"/>
      <c r="H566" s="242">
        <v>51.633000000000003</v>
      </c>
      <c r="I566" s="243"/>
      <c r="J566" s="239"/>
      <c r="K566" s="239"/>
      <c r="L566" s="244"/>
      <c r="M566" s="245"/>
      <c r="N566" s="246"/>
      <c r="O566" s="246"/>
      <c r="P566" s="246"/>
      <c r="Q566" s="246"/>
      <c r="R566" s="246"/>
      <c r="S566" s="246"/>
      <c r="T566" s="247"/>
      <c r="AT566" s="248" t="s">
        <v>158</v>
      </c>
      <c r="AU566" s="248" t="s">
        <v>84</v>
      </c>
      <c r="AV566" s="12" t="s">
        <v>84</v>
      </c>
      <c r="AW566" s="12" t="s">
        <v>35</v>
      </c>
      <c r="AX566" s="12" t="s">
        <v>72</v>
      </c>
      <c r="AY566" s="248" t="s">
        <v>147</v>
      </c>
    </row>
    <row r="567" s="12" customFormat="1">
      <c r="B567" s="238"/>
      <c r="C567" s="239"/>
      <c r="D567" s="225" t="s">
        <v>158</v>
      </c>
      <c r="E567" s="240" t="s">
        <v>21</v>
      </c>
      <c r="F567" s="241" t="s">
        <v>702</v>
      </c>
      <c r="G567" s="239"/>
      <c r="H567" s="242">
        <v>35.694000000000003</v>
      </c>
      <c r="I567" s="243"/>
      <c r="J567" s="239"/>
      <c r="K567" s="239"/>
      <c r="L567" s="244"/>
      <c r="M567" s="245"/>
      <c r="N567" s="246"/>
      <c r="O567" s="246"/>
      <c r="P567" s="246"/>
      <c r="Q567" s="246"/>
      <c r="R567" s="246"/>
      <c r="S567" s="246"/>
      <c r="T567" s="247"/>
      <c r="AT567" s="248" t="s">
        <v>158</v>
      </c>
      <c r="AU567" s="248" t="s">
        <v>84</v>
      </c>
      <c r="AV567" s="12" t="s">
        <v>84</v>
      </c>
      <c r="AW567" s="12" t="s">
        <v>35</v>
      </c>
      <c r="AX567" s="12" t="s">
        <v>72</v>
      </c>
      <c r="AY567" s="248" t="s">
        <v>147</v>
      </c>
    </row>
    <row r="568" s="12" customFormat="1">
      <c r="B568" s="238"/>
      <c r="C568" s="239"/>
      <c r="D568" s="225" t="s">
        <v>158</v>
      </c>
      <c r="E568" s="240" t="s">
        <v>21</v>
      </c>
      <c r="F568" s="241" t="s">
        <v>703</v>
      </c>
      <c r="G568" s="239"/>
      <c r="H568" s="242">
        <v>18.823</v>
      </c>
      <c r="I568" s="243"/>
      <c r="J568" s="239"/>
      <c r="K568" s="239"/>
      <c r="L568" s="244"/>
      <c r="M568" s="245"/>
      <c r="N568" s="246"/>
      <c r="O568" s="246"/>
      <c r="P568" s="246"/>
      <c r="Q568" s="246"/>
      <c r="R568" s="246"/>
      <c r="S568" s="246"/>
      <c r="T568" s="247"/>
      <c r="AT568" s="248" t="s">
        <v>158</v>
      </c>
      <c r="AU568" s="248" t="s">
        <v>84</v>
      </c>
      <c r="AV568" s="12" t="s">
        <v>84</v>
      </c>
      <c r="AW568" s="12" t="s">
        <v>35</v>
      </c>
      <c r="AX568" s="12" t="s">
        <v>72</v>
      </c>
      <c r="AY568" s="248" t="s">
        <v>147</v>
      </c>
    </row>
    <row r="569" s="12" customFormat="1">
      <c r="B569" s="238"/>
      <c r="C569" s="239"/>
      <c r="D569" s="225" t="s">
        <v>158</v>
      </c>
      <c r="E569" s="240" t="s">
        <v>21</v>
      </c>
      <c r="F569" s="241" t="s">
        <v>704</v>
      </c>
      <c r="G569" s="239"/>
      <c r="H569" s="242">
        <v>231.24000000000001</v>
      </c>
      <c r="I569" s="243"/>
      <c r="J569" s="239"/>
      <c r="K569" s="239"/>
      <c r="L569" s="244"/>
      <c r="M569" s="245"/>
      <c r="N569" s="246"/>
      <c r="O569" s="246"/>
      <c r="P569" s="246"/>
      <c r="Q569" s="246"/>
      <c r="R569" s="246"/>
      <c r="S569" s="246"/>
      <c r="T569" s="247"/>
      <c r="AT569" s="248" t="s">
        <v>158</v>
      </c>
      <c r="AU569" s="248" t="s">
        <v>84</v>
      </c>
      <c r="AV569" s="12" t="s">
        <v>84</v>
      </c>
      <c r="AW569" s="12" t="s">
        <v>35</v>
      </c>
      <c r="AX569" s="12" t="s">
        <v>72</v>
      </c>
      <c r="AY569" s="248" t="s">
        <v>147</v>
      </c>
    </row>
    <row r="570" s="13" customFormat="1">
      <c r="B570" s="249"/>
      <c r="C570" s="250"/>
      <c r="D570" s="225" t="s">
        <v>158</v>
      </c>
      <c r="E570" s="251" t="s">
        <v>21</v>
      </c>
      <c r="F570" s="252" t="s">
        <v>161</v>
      </c>
      <c r="G570" s="250"/>
      <c r="H570" s="253">
        <v>699.90800000000002</v>
      </c>
      <c r="I570" s="254"/>
      <c r="J570" s="250"/>
      <c r="K570" s="250"/>
      <c r="L570" s="255"/>
      <c r="M570" s="256"/>
      <c r="N570" s="257"/>
      <c r="O570" s="257"/>
      <c r="P570" s="257"/>
      <c r="Q570" s="257"/>
      <c r="R570" s="257"/>
      <c r="S570" s="257"/>
      <c r="T570" s="258"/>
      <c r="AT570" s="259" t="s">
        <v>158</v>
      </c>
      <c r="AU570" s="259" t="s">
        <v>84</v>
      </c>
      <c r="AV570" s="13" t="s">
        <v>154</v>
      </c>
      <c r="AW570" s="13" t="s">
        <v>35</v>
      </c>
      <c r="AX570" s="13" t="s">
        <v>77</v>
      </c>
      <c r="AY570" s="259" t="s">
        <v>147</v>
      </c>
    </row>
    <row r="571" s="1" customFormat="1" ht="25.5" customHeight="1">
      <c r="B571" s="45"/>
      <c r="C571" s="213" t="s">
        <v>705</v>
      </c>
      <c r="D571" s="213" t="s">
        <v>149</v>
      </c>
      <c r="E571" s="214" t="s">
        <v>706</v>
      </c>
      <c r="F571" s="215" t="s">
        <v>707</v>
      </c>
      <c r="G571" s="216" t="s">
        <v>152</v>
      </c>
      <c r="H571" s="217">
        <v>11.972</v>
      </c>
      <c r="I571" s="218"/>
      <c r="J571" s="219">
        <f>ROUND(I571*H571,2)</f>
        <v>0</v>
      </c>
      <c r="K571" s="215" t="s">
        <v>153</v>
      </c>
      <c r="L571" s="71"/>
      <c r="M571" s="220" t="s">
        <v>21</v>
      </c>
      <c r="N571" s="221" t="s">
        <v>43</v>
      </c>
      <c r="O571" s="46"/>
      <c r="P571" s="222">
        <f>O571*H571</f>
        <v>0</v>
      </c>
      <c r="Q571" s="222">
        <v>0.0083199999999999993</v>
      </c>
      <c r="R571" s="222">
        <f>Q571*H571</f>
        <v>0.099607039999999994</v>
      </c>
      <c r="S571" s="222">
        <v>0</v>
      </c>
      <c r="T571" s="223">
        <f>S571*H571</f>
        <v>0</v>
      </c>
      <c r="AR571" s="23" t="s">
        <v>154</v>
      </c>
      <c r="AT571" s="23" t="s">
        <v>149</v>
      </c>
      <c r="AU571" s="23" t="s">
        <v>84</v>
      </c>
      <c r="AY571" s="23" t="s">
        <v>147</v>
      </c>
      <c r="BE571" s="224">
        <f>IF(N571="základní",J571,0)</f>
        <v>0</v>
      </c>
      <c r="BF571" s="224">
        <f>IF(N571="snížená",J571,0)</f>
        <v>0</v>
      </c>
      <c r="BG571" s="224">
        <f>IF(N571="zákl. přenesená",J571,0)</f>
        <v>0</v>
      </c>
      <c r="BH571" s="224">
        <f>IF(N571="sníž. přenesená",J571,0)</f>
        <v>0</v>
      </c>
      <c r="BI571" s="224">
        <f>IF(N571="nulová",J571,0)</f>
        <v>0</v>
      </c>
      <c r="BJ571" s="23" t="s">
        <v>77</v>
      </c>
      <c r="BK571" s="224">
        <f>ROUND(I571*H571,2)</f>
        <v>0</v>
      </c>
      <c r="BL571" s="23" t="s">
        <v>154</v>
      </c>
      <c r="BM571" s="23" t="s">
        <v>708</v>
      </c>
    </row>
    <row r="572" s="1" customFormat="1">
      <c r="B572" s="45"/>
      <c r="C572" s="73"/>
      <c r="D572" s="225" t="s">
        <v>156</v>
      </c>
      <c r="E572" s="73"/>
      <c r="F572" s="226" t="s">
        <v>709</v>
      </c>
      <c r="G572" s="73"/>
      <c r="H572" s="73"/>
      <c r="I572" s="184"/>
      <c r="J572" s="73"/>
      <c r="K572" s="73"/>
      <c r="L572" s="71"/>
      <c r="M572" s="227"/>
      <c r="N572" s="46"/>
      <c r="O572" s="46"/>
      <c r="P572" s="46"/>
      <c r="Q572" s="46"/>
      <c r="R572" s="46"/>
      <c r="S572" s="46"/>
      <c r="T572" s="94"/>
      <c r="AT572" s="23" t="s">
        <v>156</v>
      </c>
      <c r="AU572" s="23" t="s">
        <v>84</v>
      </c>
    </row>
    <row r="573" s="11" customFormat="1">
      <c r="B573" s="228"/>
      <c r="C573" s="229"/>
      <c r="D573" s="225" t="s">
        <v>158</v>
      </c>
      <c r="E573" s="230" t="s">
        <v>21</v>
      </c>
      <c r="F573" s="231" t="s">
        <v>710</v>
      </c>
      <c r="G573" s="229"/>
      <c r="H573" s="230" t="s">
        <v>21</v>
      </c>
      <c r="I573" s="232"/>
      <c r="J573" s="229"/>
      <c r="K573" s="229"/>
      <c r="L573" s="233"/>
      <c r="M573" s="234"/>
      <c r="N573" s="235"/>
      <c r="O573" s="235"/>
      <c r="P573" s="235"/>
      <c r="Q573" s="235"/>
      <c r="R573" s="235"/>
      <c r="S573" s="235"/>
      <c r="T573" s="236"/>
      <c r="AT573" s="237" t="s">
        <v>158</v>
      </c>
      <c r="AU573" s="237" t="s">
        <v>84</v>
      </c>
      <c r="AV573" s="11" t="s">
        <v>77</v>
      </c>
      <c r="AW573" s="11" t="s">
        <v>35</v>
      </c>
      <c r="AX573" s="11" t="s">
        <v>72</v>
      </c>
      <c r="AY573" s="237" t="s">
        <v>147</v>
      </c>
    </row>
    <row r="574" s="12" customFormat="1">
      <c r="B574" s="238"/>
      <c r="C574" s="239"/>
      <c r="D574" s="225" t="s">
        <v>158</v>
      </c>
      <c r="E574" s="240" t="s">
        <v>21</v>
      </c>
      <c r="F574" s="241" t="s">
        <v>711</v>
      </c>
      <c r="G574" s="239"/>
      <c r="H574" s="242">
        <v>11.972</v>
      </c>
      <c r="I574" s="243"/>
      <c r="J574" s="239"/>
      <c r="K574" s="239"/>
      <c r="L574" s="244"/>
      <c r="M574" s="245"/>
      <c r="N574" s="246"/>
      <c r="O574" s="246"/>
      <c r="P574" s="246"/>
      <c r="Q574" s="246"/>
      <c r="R574" s="246"/>
      <c r="S574" s="246"/>
      <c r="T574" s="247"/>
      <c r="AT574" s="248" t="s">
        <v>158</v>
      </c>
      <c r="AU574" s="248" t="s">
        <v>84</v>
      </c>
      <c r="AV574" s="12" t="s">
        <v>84</v>
      </c>
      <c r="AW574" s="12" t="s">
        <v>35</v>
      </c>
      <c r="AX574" s="12" t="s">
        <v>72</v>
      </c>
      <c r="AY574" s="248" t="s">
        <v>147</v>
      </c>
    </row>
    <row r="575" s="13" customFormat="1">
      <c r="B575" s="249"/>
      <c r="C575" s="250"/>
      <c r="D575" s="225" t="s">
        <v>158</v>
      </c>
      <c r="E575" s="251" t="s">
        <v>21</v>
      </c>
      <c r="F575" s="252" t="s">
        <v>161</v>
      </c>
      <c r="G575" s="250"/>
      <c r="H575" s="253">
        <v>11.972</v>
      </c>
      <c r="I575" s="254"/>
      <c r="J575" s="250"/>
      <c r="K575" s="250"/>
      <c r="L575" s="255"/>
      <c r="M575" s="256"/>
      <c r="N575" s="257"/>
      <c r="O575" s="257"/>
      <c r="P575" s="257"/>
      <c r="Q575" s="257"/>
      <c r="R575" s="257"/>
      <c r="S575" s="257"/>
      <c r="T575" s="258"/>
      <c r="AT575" s="259" t="s">
        <v>158</v>
      </c>
      <c r="AU575" s="259" t="s">
        <v>84</v>
      </c>
      <c r="AV575" s="13" t="s">
        <v>154</v>
      </c>
      <c r="AW575" s="13" t="s">
        <v>35</v>
      </c>
      <c r="AX575" s="13" t="s">
        <v>77</v>
      </c>
      <c r="AY575" s="259" t="s">
        <v>147</v>
      </c>
    </row>
    <row r="576" s="1" customFormat="1" ht="16.5" customHeight="1">
      <c r="B576" s="45"/>
      <c r="C576" s="260" t="s">
        <v>712</v>
      </c>
      <c r="D576" s="260" t="s">
        <v>237</v>
      </c>
      <c r="E576" s="261" t="s">
        <v>713</v>
      </c>
      <c r="F576" s="262" t="s">
        <v>714</v>
      </c>
      <c r="G576" s="263" t="s">
        <v>152</v>
      </c>
      <c r="H576" s="264">
        <v>12.211</v>
      </c>
      <c r="I576" s="265"/>
      <c r="J576" s="266">
        <f>ROUND(I576*H576,2)</f>
        <v>0</v>
      </c>
      <c r="K576" s="262" t="s">
        <v>153</v>
      </c>
      <c r="L576" s="267"/>
      <c r="M576" s="268" t="s">
        <v>21</v>
      </c>
      <c r="N576" s="269" t="s">
        <v>43</v>
      </c>
      <c r="O576" s="46"/>
      <c r="P576" s="222">
        <f>O576*H576</f>
        <v>0</v>
      </c>
      <c r="Q576" s="222">
        <v>0.0035000000000000001</v>
      </c>
      <c r="R576" s="222">
        <f>Q576*H576</f>
        <v>0.042738499999999999</v>
      </c>
      <c r="S576" s="222">
        <v>0</v>
      </c>
      <c r="T576" s="223">
        <f>S576*H576</f>
        <v>0</v>
      </c>
      <c r="AR576" s="23" t="s">
        <v>193</v>
      </c>
      <c r="AT576" s="23" t="s">
        <v>237</v>
      </c>
      <c r="AU576" s="23" t="s">
        <v>84</v>
      </c>
      <c r="AY576" s="23" t="s">
        <v>147</v>
      </c>
      <c r="BE576" s="224">
        <f>IF(N576="základní",J576,0)</f>
        <v>0</v>
      </c>
      <c r="BF576" s="224">
        <f>IF(N576="snížená",J576,0)</f>
        <v>0</v>
      </c>
      <c r="BG576" s="224">
        <f>IF(N576="zákl. přenesená",J576,0)</f>
        <v>0</v>
      </c>
      <c r="BH576" s="224">
        <f>IF(N576="sníž. přenesená",J576,0)</f>
        <v>0</v>
      </c>
      <c r="BI576" s="224">
        <f>IF(N576="nulová",J576,0)</f>
        <v>0</v>
      </c>
      <c r="BJ576" s="23" t="s">
        <v>77</v>
      </c>
      <c r="BK576" s="224">
        <f>ROUND(I576*H576,2)</f>
        <v>0</v>
      </c>
      <c r="BL576" s="23" t="s">
        <v>154</v>
      </c>
      <c r="BM576" s="23" t="s">
        <v>715</v>
      </c>
    </row>
    <row r="577" s="12" customFormat="1">
      <c r="B577" s="238"/>
      <c r="C577" s="239"/>
      <c r="D577" s="225" t="s">
        <v>158</v>
      </c>
      <c r="E577" s="239"/>
      <c r="F577" s="241" t="s">
        <v>716</v>
      </c>
      <c r="G577" s="239"/>
      <c r="H577" s="242">
        <v>12.211</v>
      </c>
      <c r="I577" s="243"/>
      <c r="J577" s="239"/>
      <c r="K577" s="239"/>
      <c r="L577" s="244"/>
      <c r="M577" s="245"/>
      <c r="N577" s="246"/>
      <c r="O577" s="246"/>
      <c r="P577" s="246"/>
      <c r="Q577" s="246"/>
      <c r="R577" s="246"/>
      <c r="S577" s="246"/>
      <c r="T577" s="247"/>
      <c r="AT577" s="248" t="s">
        <v>158</v>
      </c>
      <c r="AU577" s="248" t="s">
        <v>84</v>
      </c>
      <c r="AV577" s="12" t="s">
        <v>84</v>
      </c>
      <c r="AW577" s="12" t="s">
        <v>6</v>
      </c>
      <c r="AX577" s="12" t="s">
        <v>77</v>
      </c>
      <c r="AY577" s="248" t="s">
        <v>147</v>
      </c>
    </row>
    <row r="578" s="1" customFormat="1" ht="25.5" customHeight="1">
      <c r="B578" s="45"/>
      <c r="C578" s="213" t="s">
        <v>717</v>
      </c>
      <c r="D578" s="213" t="s">
        <v>149</v>
      </c>
      <c r="E578" s="214" t="s">
        <v>718</v>
      </c>
      <c r="F578" s="215" t="s">
        <v>719</v>
      </c>
      <c r="G578" s="216" t="s">
        <v>443</v>
      </c>
      <c r="H578" s="217">
        <v>1.7</v>
      </c>
      <c r="I578" s="218"/>
      <c r="J578" s="219">
        <f>ROUND(I578*H578,2)</f>
        <v>0</v>
      </c>
      <c r="K578" s="215" t="s">
        <v>153</v>
      </c>
      <c r="L578" s="71"/>
      <c r="M578" s="220" t="s">
        <v>21</v>
      </c>
      <c r="N578" s="221" t="s">
        <v>43</v>
      </c>
      <c r="O578" s="46"/>
      <c r="P578" s="222">
        <f>O578*H578</f>
        <v>0</v>
      </c>
      <c r="Q578" s="222">
        <v>0.0017600000000000001</v>
      </c>
      <c r="R578" s="222">
        <f>Q578*H578</f>
        <v>0.0029919999999999999</v>
      </c>
      <c r="S578" s="222">
        <v>0</v>
      </c>
      <c r="T578" s="223">
        <f>S578*H578</f>
        <v>0</v>
      </c>
      <c r="AR578" s="23" t="s">
        <v>154</v>
      </c>
      <c r="AT578" s="23" t="s">
        <v>149</v>
      </c>
      <c r="AU578" s="23" t="s">
        <v>84</v>
      </c>
      <c r="AY578" s="23" t="s">
        <v>147</v>
      </c>
      <c r="BE578" s="224">
        <f>IF(N578="základní",J578,0)</f>
        <v>0</v>
      </c>
      <c r="BF578" s="224">
        <f>IF(N578="snížená",J578,0)</f>
        <v>0</v>
      </c>
      <c r="BG578" s="224">
        <f>IF(N578="zákl. přenesená",J578,0)</f>
        <v>0</v>
      </c>
      <c r="BH578" s="224">
        <f>IF(N578="sníž. přenesená",J578,0)</f>
        <v>0</v>
      </c>
      <c r="BI578" s="224">
        <f>IF(N578="nulová",J578,0)</f>
        <v>0</v>
      </c>
      <c r="BJ578" s="23" t="s">
        <v>77</v>
      </c>
      <c r="BK578" s="224">
        <f>ROUND(I578*H578,2)</f>
        <v>0</v>
      </c>
      <c r="BL578" s="23" t="s">
        <v>154</v>
      </c>
      <c r="BM578" s="23" t="s">
        <v>720</v>
      </c>
    </row>
    <row r="579" s="1" customFormat="1">
      <c r="B579" s="45"/>
      <c r="C579" s="73"/>
      <c r="D579" s="225" t="s">
        <v>156</v>
      </c>
      <c r="E579" s="73"/>
      <c r="F579" s="226" t="s">
        <v>721</v>
      </c>
      <c r="G579" s="73"/>
      <c r="H579" s="73"/>
      <c r="I579" s="184"/>
      <c r="J579" s="73"/>
      <c r="K579" s="73"/>
      <c r="L579" s="71"/>
      <c r="M579" s="227"/>
      <c r="N579" s="46"/>
      <c r="O579" s="46"/>
      <c r="P579" s="46"/>
      <c r="Q579" s="46"/>
      <c r="R579" s="46"/>
      <c r="S579" s="46"/>
      <c r="T579" s="94"/>
      <c r="AT579" s="23" t="s">
        <v>156</v>
      </c>
      <c r="AU579" s="23" t="s">
        <v>84</v>
      </c>
    </row>
    <row r="580" s="11" customFormat="1">
      <c r="B580" s="228"/>
      <c r="C580" s="229"/>
      <c r="D580" s="225" t="s">
        <v>158</v>
      </c>
      <c r="E580" s="230" t="s">
        <v>21</v>
      </c>
      <c r="F580" s="231" t="s">
        <v>710</v>
      </c>
      <c r="G580" s="229"/>
      <c r="H580" s="230" t="s">
        <v>21</v>
      </c>
      <c r="I580" s="232"/>
      <c r="J580" s="229"/>
      <c r="K580" s="229"/>
      <c r="L580" s="233"/>
      <c r="M580" s="234"/>
      <c r="N580" s="235"/>
      <c r="O580" s="235"/>
      <c r="P580" s="235"/>
      <c r="Q580" s="235"/>
      <c r="R580" s="235"/>
      <c r="S580" s="235"/>
      <c r="T580" s="236"/>
      <c r="AT580" s="237" t="s">
        <v>158</v>
      </c>
      <c r="AU580" s="237" t="s">
        <v>84</v>
      </c>
      <c r="AV580" s="11" t="s">
        <v>77</v>
      </c>
      <c r="AW580" s="11" t="s">
        <v>35</v>
      </c>
      <c r="AX580" s="11" t="s">
        <v>72</v>
      </c>
      <c r="AY580" s="237" t="s">
        <v>147</v>
      </c>
    </row>
    <row r="581" s="12" customFormat="1">
      <c r="B581" s="238"/>
      <c r="C581" s="239"/>
      <c r="D581" s="225" t="s">
        <v>158</v>
      </c>
      <c r="E581" s="240" t="s">
        <v>21</v>
      </c>
      <c r="F581" s="241" t="s">
        <v>722</v>
      </c>
      <c r="G581" s="239"/>
      <c r="H581" s="242">
        <v>1.7</v>
      </c>
      <c r="I581" s="243"/>
      <c r="J581" s="239"/>
      <c r="K581" s="239"/>
      <c r="L581" s="244"/>
      <c r="M581" s="245"/>
      <c r="N581" s="246"/>
      <c r="O581" s="246"/>
      <c r="P581" s="246"/>
      <c r="Q581" s="246"/>
      <c r="R581" s="246"/>
      <c r="S581" s="246"/>
      <c r="T581" s="247"/>
      <c r="AT581" s="248" t="s">
        <v>158</v>
      </c>
      <c r="AU581" s="248" t="s">
        <v>84</v>
      </c>
      <c r="AV581" s="12" t="s">
        <v>84</v>
      </c>
      <c r="AW581" s="12" t="s">
        <v>35</v>
      </c>
      <c r="AX581" s="12" t="s">
        <v>72</v>
      </c>
      <c r="AY581" s="248" t="s">
        <v>147</v>
      </c>
    </row>
    <row r="582" s="13" customFormat="1">
      <c r="B582" s="249"/>
      <c r="C582" s="250"/>
      <c r="D582" s="225" t="s">
        <v>158</v>
      </c>
      <c r="E582" s="251" t="s">
        <v>21</v>
      </c>
      <c r="F582" s="252" t="s">
        <v>161</v>
      </c>
      <c r="G582" s="250"/>
      <c r="H582" s="253">
        <v>1.7</v>
      </c>
      <c r="I582" s="254"/>
      <c r="J582" s="250"/>
      <c r="K582" s="250"/>
      <c r="L582" s="255"/>
      <c r="M582" s="256"/>
      <c r="N582" s="257"/>
      <c r="O582" s="257"/>
      <c r="P582" s="257"/>
      <c r="Q582" s="257"/>
      <c r="R582" s="257"/>
      <c r="S582" s="257"/>
      <c r="T582" s="258"/>
      <c r="AT582" s="259" t="s">
        <v>158</v>
      </c>
      <c r="AU582" s="259" t="s">
        <v>84</v>
      </c>
      <c r="AV582" s="13" t="s">
        <v>154</v>
      </c>
      <c r="AW582" s="13" t="s">
        <v>35</v>
      </c>
      <c r="AX582" s="13" t="s">
        <v>77</v>
      </c>
      <c r="AY582" s="259" t="s">
        <v>147</v>
      </c>
    </row>
    <row r="583" s="1" customFormat="1" ht="16.5" customHeight="1">
      <c r="B583" s="45"/>
      <c r="C583" s="260" t="s">
        <v>723</v>
      </c>
      <c r="D583" s="260" t="s">
        <v>237</v>
      </c>
      <c r="E583" s="261" t="s">
        <v>724</v>
      </c>
      <c r="F583" s="262" t="s">
        <v>725</v>
      </c>
      <c r="G583" s="263" t="s">
        <v>152</v>
      </c>
      <c r="H583" s="264">
        <v>0.34000000000000002</v>
      </c>
      <c r="I583" s="265"/>
      <c r="J583" s="266">
        <f>ROUND(I583*H583,2)</f>
        <v>0</v>
      </c>
      <c r="K583" s="262" t="s">
        <v>153</v>
      </c>
      <c r="L583" s="267"/>
      <c r="M583" s="268" t="s">
        <v>21</v>
      </c>
      <c r="N583" s="269" t="s">
        <v>43</v>
      </c>
      <c r="O583" s="46"/>
      <c r="P583" s="222">
        <f>O583*H583</f>
        <v>0</v>
      </c>
      <c r="Q583" s="222">
        <v>0.0014</v>
      </c>
      <c r="R583" s="222">
        <f>Q583*H583</f>
        <v>0.00047600000000000002</v>
      </c>
      <c r="S583" s="222">
        <v>0</v>
      </c>
      <c r="T583" s="223">
        <f>S583*H583</f>
        <v>0</v>
      </c>
      <c r="AR583" s="23" t="s">
        <v>193</v>
      </c>
      <c r="AT583" s="23" t="s">
        <v>237</v>
      </c>
      <c r="AU583" s="23" t="s">
        <v>84</v>
      </c>
      <c r="AY583" s="23" t="s">
        <v>147</v>
      </c>
      <c r="BE583" s="224">
        <f>IF(N583="základní",J583,0)</f>
        <v>0</v>
      </c>
      <c r="BF583" s="224">
        <f>IF(N583="snížená",J583,0)</f>
        <v>0</v>
      </c>
      <c r="BG583" s="224">
        <f>IF(N583="zákl. přenesená",J583,0)</f>
        <v>0</v>
      </c>
      <c r="BH583" s="224">
        <f>IF(N583="sníž. přenesená",J583,0)</f>
        <v>0</v>
      </c>
      <c r="BI583" s="224">
        <f>IF(N583="nulová",J583,0)</f>
        <v>0</v>
      </c>
      <c r="BJ583" s="23" t="s">
        <v>77</v>
      </c>
      <c r="BK583" s="224">
        <f>ROUND(I583*H583,2)</f>
        <v>0</v>
      </c>
      <c r="BL583" s="23" t="s">
        <v>154</v>
      </c>
      <c r="BM583" s="23" t="s">
        <v>726</v>
      </c>
    </row>
    <row r="584" s="12" customFormat="1">
      <c r="B584" s="238"/>
      <c r="C584" s="239"/>
      <c r="D584" s="225" t="s">
        <v>158</v>
      </c>
      <c r="E584" s="240" t="s">
        <v>21</v>
      </c>
      <c r="F584" s="241" t="s">
        <v>727</v>
      </c>
      <c r="G584" s="239"/>
      <c r="H584" s="242">
        <v>0.34000000000000002</v>
      </c>
      <c r="I584" s="243"/>
      <c r="J584" s="239"/>
      <c r="K584" s="239"/>
      <c r="L584" s="244"/>
      <c r="M584" s="245"/>
      <c r="N584" s="246"/>
      <c r="O584" s="246"/>
      <c r="P584" s="246"/>
      <c r="Q584" s="246"/>
      <c r="R584" s="246"/>
      <c r="S584" s="246"/>
      <c r="T584" s="247"/>
      <c r="AT584" s="248" t="s">
        <v>158</v>
      </c>
      <c r="AU584" s="248" t="s">
        <v>84</v>
      </c>
      <c r="AV584" s="12" t="s">
        <v>84</v>
      </c>
      <c r="AW584" s="12" t="s">
        <v>35</v>
      </c>
      <c r="AX584" s="12" t="s">
        <v>77</v>
      </c>
      <c r="AY584" s="248" t="s">
        <v>147</v>
      </c>
    </row>
    <row r="585" s="1" customFormat="1" ht="25.5" customHeight="1">
      <c r="B585" s="45"/>
      <c r="C585" s="213" t="s">
        <v>728</v>
      </c>
      <c r="D585" s="213" t="s">
        <v>149</v>
      </c>
      <c r="E585" s="214" t="s">
        <v>729</v>
      </c>
      <c r="F585" s="215" t="s">
        <v>730</v>
      </c>
      <c r="G585" s="216" t="s">
        <v>152</v>
      </c>
      <c r="H585" s="217">
        <v>286.88499999999999</v>
      </c>
      <c r="I585" s="218"/>
      <c r="J585" s="219">
        <f>ROUND(I585*H585,2)</f>
        <v>0</v>
      </c>
      <c r="K585" s="215" t="s">
        <v>153</v>
      </c>
      <c r="L585" s="71"/>
      <c r="M585" s="220" t="s">
        <v>21</v>
      </c>
      <c r="N585" s="221" t="s">
        <v>43</v>
      </c>
      <c r="O585" s="46"/>
      <c r="P585" s="222">
        <f>O585*H585</f>
        <v>0</v>
      </c>
      <c r="Q585" s="222">
        <v>0.0094400000000000005</v>
      </c>
      <c r="R585" s="222">
        <f>Q585*H585</f>
        <v>2.7081944</v>
      </c>
      <c r="S585" s="222">
        <v>0</v>
      </c>
      <c r="T585" s="223">
        <f>S585*H585</f>
        <v>0</v>
      </c>
      <c r="AR585" s="23" t="s">
        <v>154</v>
      </c>
      <c r="AT585" s="23" t="s">
        <v>149</v>
      </c>
      <c r="AU585" s="23" t="s">
        <v>84</v>
      </c>
      <c r="AY585" s="23" t="s">
        <v>147</v>
      </c>
      <c r="BE585" s="224">
        <f>IF(N585="základní",J585,0)</f>
        <v>0</v>
      </c>
      <c r="BF585" s="224">
        <f>IF(N585="snížená",J585,0)</f>
        <v>0</v>
      </c>
      <c r="BG585" s="224">
        <f>IF(N585="zákl. přenesená",J585,0)</f>
        <v>0</v>
      </c>
      <c r="BH585" s="224">
        <f>IF(N585="sníž. přenesená",J585,0)</f>
        <v>0</v>
      </c>
      <c r="BI585" s="224">
        <f>IF(N585="nulová",J585,0)</f>
        <v>0</v>
      </c>
      <c r="BJ585" s="23" t="s">
        <v>77</v>
      </c>
      <c r="BK585" s="224">
        <f>ROUND(I585*H585,2)</f>
        <v>0</v>
      </c>
      <c r="BL585" s="23" t="s">
        <v>154</v>
      </c>
      <c r="BM585" s="23" t="s">
        <v>731</v>
      </c>
    </row>
    <row r="586" s="1" customFormat="1">
      <c r="B586" s="45"/>
      <c r="C586" s="73"/>
      <c r="D586" s="225" t="s">
        <v>156</v>
      </c>
      <c r="E586" s="73"/>
      <c r="F586" s="226" t="s">
        <v>709</v>
      </c>
      <c r="G586" s="73"/>
      <c r="H586" s="73"/>
      <c r="I586" s="184"/>
      <c r="J586" s="73"/>
      <c r="K586" s="73"/>
      <c r="L586" s="71"/>
      <c r="M586" s="227"/>
      <c r="N586" s="46"/>
      <c r="O586" s="46"/>
      <c r="P586" s="46"/>
      <c r="Q586" s="46"/>
      <c r="R586" s="46"/>
      <c r="S586" s="46"/>
      <c r="T586" s="94"/>
      <c r="AT586" s="23" t="s">
        <v>156</v>
      </c>
      <c r="AU586" s="23" t="s">
        <v>84</v>
      </c>
    </row>
    <row r="587" s="11" customFormat="1">
      <c r="B587" s="228"/>
      <c r="C587" s="229"/>
      <c r="D587" s="225" t="s">
        <v>158</v>
      </c>
      <c r="E587" s="230" t="s">
        <v>21</v>
      </c>
      <c r="F587" s="231" t="s">
        <v>343</v>
      </c>
      <c r="G587" s="229"/>
      <c r="H587" s="230" t="s">
        <v>21</v>
      </c>
      <c r="I587" s="232"/>
      <c r="J587" s="229"/>
      <c r="K587" s="229"/>
      <c r="L587" s="233"/>
      <c r="M587" s="234"/>
      <c r="N587" s="235"/>
      <c r="O587" s="235"/>
      <c r="P587" s="235"/>
      <c r="Q587" s="235"/>
      <c r="R587" s="235"/>
      <c r="S587" s="235"/>
      <c r="T587" s="236"/>
      <c r="AT587" s="237" t="s">
        <v>158</v>
      </c>
      <c r="AU587" s="237" t="s">
        <v>84</v>
      </c>
      <c r="AV587" s="11" t="s">
        <v>77</v>
      </c>
      <c r="AW587" s="11" t="s">
        <v>35</v>
      </c>
      <c r="AX587" s="11" t="s">
        <v>72</v>
      </c>
      <c r="AY587" s="237" t="s">
        <v>147</v>
      </c>
    </row>
    <row r="588" s="12" customFormat="1">
      <c r="B588" s="238"/>
      <c r="C588" s="239"/>
      <c r="D588" s="225" t="s">
        <v>158</v>
      </c>
      <c r="E588" s="240" t="s">
        <v>21</v>
      </c>
      <c r="F588" s="241" t="s">
        <v>732</v>
      </c>
      <c r="G588" s="239"/>
      <c r="H588" s="242">
        <v>58.726999999999997</v>
      </c>
      <c r="I588" s="243"/>
      <c r="J588" s="239"/>
      <c r="K588" s="239"/>
      <c r="L588" s="244"/>
      <c r="M588" s="245"/>
      <c r="N588" s="246"/>
      <c r="O588" s="246"/>
      <c r="P588" s="246"/>
      <c r="Q588" s="246"/>
      <c r="R588" s="246"/>
      <c r="S588" s="246"/>
      <c r="T588" s="247"/>
      <c r="AT588" s="248" t="s">
        <v>158</v>
      </c>
      <c r="AU588" s="248" t="s">
        <v>84</v>
      </c>
      <c r="AV588" s="12" t="s">
        <v>84</v>
      </c>
      <c r="AW588" s="12" t="s">
        <v>35</v>
      </c>
      <c r="AX588" s="12" t="s">
        <v>72</v>
      </c>
      <c r="AY588" s="248" t="s">
        <v>147</v>
      </c>
    </row>
    <row r="589" s="12" customFormat="1">
      <c r="B589" s="238"/>
      <c r="C589" s="239"/>
      <c r="D589" s="225" t="s">
        <v>158</v>
      </c>
      <c r="E589" s="240" t="s">
        <v>21</v>
      </c>
      <c r="F589" s="241" t="s">
        <v>733</v>
      </c>
      <c r="G589" s="239"/>
      <c r="H589" s="242">
        <v>161.39699999999999</v>
      </c>
      <c r="I589" s="243"/>
      <c r="J589" s="239"/>
      <c r="K589" s="239"/>
      <c r="L589" s="244"/>
      <c r="M589" s="245"/>
      <c r="N589" s="246"/>
      <c r="O589" s="246"/>
      <c r="P589" s="246"/>
      <c r="Q589" s="246"/>
      <c r="R589" s="246"/>
      <c r="S589" s="246"/>
      <c r="T589" s="247"/>
      <c r="AT589" s="248" t="s">
        <v>158</v>
      </c>
      <c r="AU589" s="248" t="s">
        <v>84</v>
      </c>
      <c r="AV589" s="12" t="s">
        <v>84</v>
      </c>
      <c r="AW589" s="12" t="s">
        <v>35</v>
      </c>
      <c r="AX589" s="12" t="s">
        <v>72</v>
      </c>
      <c r="AY589" s="248" t="s">
        <v>147</v>
      </c>
    </row>
    <row r="590" s="12" customFormat="1">
      <c r="B590" s="238"/>
      <c r="C590" s="239"/>
      <c r="D590" s="225" t="s">
        <v>158</v>
      </c>
      <c r="E590" s="240" t="s">
        <v>21</v>
      </c>
      <c r="F590" s="241" t="s">
        <v>734</v>
      </c>
      <c r="G590" s="239"/>
      <c r="H590" s="242">
        <v>53.857999999999997</v>
      </c>
      <c r="I590" s="243"/>
      <c r="J590" s="239"/>
      <c r="K590" s="239"/>
      <c r="L590" s="244"/>
      <c r="M590" s="245"/>
      <c r="N590" s="246"/>
      <c r="O590" s="246"/>
      <c r="P590" s="246"/>
      <c r="Q590" s="246"/>
      <c r="R590" s="246"/>
      <c r="S590" s="246"/>
      <c r="T590" s="247"/>
      <c r="AT590" s="248" t="s">
        <v>158</v>
      </c>
      <c r="AU590" s="248" t="s">
        <v>84</v>
      </c>
      <c r="AV590" s="12" t="s">
        <v>84</v>
      </c>
      <c r="AW590" s="12" t="s">
        <v>35</v>
      </c>
      <c r="AX590" s="12" t="s">
        <v>72</v>
      </c>
      <c r="AY590" s="248" t="s">
        <v>147</v>
      </c>
    </row>
    <row r="591" s="12" customFormat="1">
      <c r="B591" s="238"/>
      <c r="C591" s="239"/>
      <c r="D591" s="225" t="s">
        <v>158</v>
      </c>
      <c r="E591" s="240" t="s">
        <v>21</v>
      </c>
      <c r="F591" s="241" t="s">
        <v>735</v>
      </c>
      <c r="G591" s="239"/>
      <c r="H591" s="242">
        <v>12.903000000000001</v>
      </c>
      <c r="I591" s="243"/>
      <c r="J591" s="239"/>
      <c r="K591" s="239"/>
      <c r="L591" s="244"/>
      <c r="M591" s="245"/>
      <c r="N591" s="246"/>
      <c r="O591" s="246"/>
      <c r="P591" s="246"/>
      <c r="Q591" s="246"/>
      <c r="R591" s="246"/>
      <c r="S591" s="246"/>
      <c r="T591" s="247"/>
      <c r="AT591" s="248" t="s">
        <v>158</v>
      </c>
      <c r="AU591" s="248" t="s">
        <v>84</v>
      </c>
      <c r="AV591" s="12" t="s">
        <v>84</v>
      </c>
      <c r="AW591" s="12" t="s">
        <v>35</v>
      </c>
      <c r="AX591" s="12" t="s">
        <v>72</v>
      </c>
      <c r="AY591" s="248" t="s">
        <v>147</v>
      </c>
    </row>
    <row r="592" s="13" customFormat="1">
      <c r="B592" s="249"/>
      <c r="C592" s="250"/>
      <c r="D592" s="225" t="s">
        <v>158</v>
      </c>
      <c r="E592" s="251" t="s">
        <v>21</v>
      </c>
      <c r="F592" s="252" t="s">
        <v>161</v>
      </c>
      <c r="G592" s="250"/>
      <c r="H592" s="253">
        <v>286.88499999999999</v>
      </c>
      <c r="I592" s="254"/>
      <c r="J592" s="250"/>
      <c r="K592" s="250"/>
      <c r="L592" s="255"/>
      <c r="M592" s="256"/>
      <c r="N592" s="257"/>
      <c r="O592" s="257"/>
      <c r="P592" s="257"/>
      <c r="Q592" s="257"/>
      <c r="R592" s="257"/>
      <c r="S592" s="257"/>
      <c r="T592" s="258"/>
      <c r="AT592" s="259" t="s">
        <v>158</v>
      </c>
      <c r="AU592" s="259" t="s">
        <v>84</v>
      </c>
      <c r="AV592" s="13" t="s">
        <v>154</v>
      </c>
      <c r="AW592" s="13" t="s">
        <v>35</v>
      </c>
      <c r="AX592" s="13" t="s">
        <v>77</v>
      </c>
      <c r="AY592" s="259" t="s">
        <v>147</v>
      </c>
    </row>
    <row r="593" s="1" customFormat="1" ht="16.5" customHeight="1">
      <c r="B593" s="45"/>
      <c r="C593" s="260" t="s">
        <v>736</v>
      </c>
      <c r="D593" s="260" t="s">
        <v>237</v>
      </c>
      <c r="E593" s="261" t="s">
        <v>737</v>
      </c>
      <c r="F593" s="262" t="s">
        <v>738</v>
      </c>
      <c r="G593" s="263" t="s">
        <v>152</v>
      </c>
      <c r="H593" s="264">
        <v>292.62299999999999</v>
      </c>
      <c r="I593" s="265"/>
      <c r="J593" s="266">
        <f>ROUND(I593*H593,2)</f>
        <v>0</v>
      </c>
      <c r="K593" s="262" t="s">
        <v>153</v>
      </c>
      <c r="L593" s="267"/>
      <c r="M593" s="268" t="s">
        <v>21</v>
      </c>
      <c r="N593" s="269" t="s">
        <v>43</v>
      </c>
      <c r="O593" s="46"/>
      <c r="P593" s="222">
        <f>O593*H593</f>
        <v>0</v>
      </c>
      <c r="Q593" s="222">
        <v>0.016500000000000001</v>
      </c>
      <c r="R593" s="222">
        <f>Q593*H593</f>
        <v>4.8282794999999998</v>
      </c>
      <c r="S593" s="222">
        <v>0</v>
      </c>
      <c r="T593" s="223">
        <f>S593*H593</f>
        <v>0</v>
      </c>
      <c r="AR593" s="23" t="s">
        <v>193</v>
      </c>
      <c r="AT593" s="23" t="s">
        <v>237</v>
      </c>
      <c r="AU593" s="23" t="s">
        <v>84</v>
      </c>
      <c r="AY593" s="23" t="s">
        <v>147</v>
      </c>
      <c r="BE593" s="224">
        <f>IF(N593="základní",J593,0)</f>
        <v>0</v>
      </c>
      <c r="BF593" s="224">
        <f>IF(N593="snížená",J593,0)</f>
        <v>0</v>
      </c>
      <c r="BG593" s="224">
        <f>IF(N593="zákl. přenesená",J593,0)</f>
        <v>0</v>
      </c>
      <c r="BH593" s="224">
        <f>IF(N593="sníž. přenesená",J593,0)</f>
        <v>0</v>
      </c>
      <c r="BI593" s="224">
        <f>IF(N593="nulová",J593,0)</f>
        <v>0</v>
      </c>
      <c r="BJ593" s="23" t="s">
        <v>77</v>
      </c>
      <c r="BK593" s="224">
        <f>ROUND(I593*H593,2)</f>
        <v>0</v>
      </c>
      <c r="BL593" s="23" t="s">
        <v>154</v>
      </c>
      <c r="BM593" s="23" t="s">
        <v>739</v>
      </c>
    </row>
    <row r="594" s="12" customFormat="1">
      <c r="B594" s="238"/>
      <c r="C594" s="239"/>
      <c r="D594" s="225" t="s">
        <v>158</v>
      </c>
      <c r="E594" s="239"/>
      <c r="F594" s="241" t="s">
        <v>740</v>
      </c>
      <c r="G594" s="239"/>
      <c r="H594" s="242">
        <v>292.62299999999999</v>
      </c>
      <c r="I594" s="243"/>
      <c r="J594" s="239"/>
      <c r="K594" s="239"/>
      <c r="L594" s="244"/>
      <c r="M594" s="245"/>
      <c r="N594" s="246"/>
      <c r="O594" s="246"/>
      <c r="P594" s="246"/>
      <c r="Q594" s="246"/>
      <c r="R594" s="246"/>
      <c r="S594" s="246"/>
      <c r="T594" s="247"/>
      <c r="AT594" s="248" t="s">
        <v>158</v>
      </c>
      <c r="AU594" s="248" t="s">
        <v>84</v>
      </c>
      <c r="AV594" s="12" t="s">
        <v>84</v>
      </c>
      <c r="AW594" s="12" t="s">
        <v>6</v>
      </c>
      <c r="AX594" s="12" t="s">
        <v>77</v>
      </c>
      <c r="AY594" s="248" t="s">
        <v>147</v>
      </c>
    </row>
    <row r="595" s="1" customFormat="1" ht="38.25" customHeight="1">
      <c r="B595" s="45"/>
      <c r="C595" s="213" t="s">
        <v>741</v>
      </c>
      <c r="D595" s="213" t="s">
        <v>149</v>
      </c>
      <c r="E595" s="214" t="s">
        <v>742</v>
      </c>
      <c r="F595" s="215" t="s">
        <v>743</v>
      </c>
      <c r="G595" s="216" t="s">
        <v>443</v>
      </c>
      <c r="H595" s="217">
        <v>19.5</v>
      </c>
      <c r="I595" s="218"/>
      <c r="J595" s="219">
        <f>ROUND(I595*H595,2)</f>
        <v>0</v>
      </c>
      <c r="K595" s="215" t="s">
        <v>153</v>
      </c>
      <c r="L595" s="71"/>
      <c r="M595" s="220" t="s">
        <v>21</v>
      </c>
      <c r="N595" s="221" t="s">
        <v>43</v>
      </c>
      <c r="O595" s="46"/>
      <c r="P595" s="222">
        <f>O595*H595</f>
        <v>0</v>
      </c>
      <c r="Q595" s="222">
        <v>0.0017600000000000001</v>
      </c>
      <c r="R595" s="222">
        <f>Q595*H595</f>
        <v>0.034320000000000003</v>
      </c>
      <c r="S595" s="222">
        <v>0</v>
      </c>
      <c r="T595" s="223">
        <f>S595*H595</f>
        <v>0</v>
      </c>
      <c r="AR595" s="23" t="s">
        <v>154</v>
      </c>
      <c r="AT595" s="23" t="s">
        <v>149</v>
      </c>
      <c r="AU595" s="23" t="s">
        <v>84</v>
      </c>
      <c r="AY595" s="23" t="s">
        <v>147</v>
      </c>
      <c r="BE595" s="224">
        <f>IF(N595="základní",J595,0)</f>
        <v>0</v>
      </c>
      <c r="BF595" s="224">
        <f>IF(N595="snížená",J595,0)</f>
        <v>0</v>
      </c>
      <c r="BG595" s="224">
        <f>IF(N595="zákl. přenesená",J595,0)</f>
        <v>0</v>
      </c>
      <c r="BH595" s="224">
        <f>IF(N595="sníž. přenesená",J595,0)</f>
        <v>0</v>
      </c>
      <c r="BI595" s="224">
        <f>IF(N595="nulová",J595,0)</f>
        <v>0</v>
      </c>
      <c r="BJ595" s="23" t="s">
        <v>77</v>
      </c>
      <c r="BK595" s="224">
        <f>ROUND(I595*H595,2)</f>
        <v>0</v>
      </c>
      <c r="BL595" s="23" t="s">
        <v>154</v>
      </c>
      <c r="BM595" s="23" t="s">
        <v>744</v>
      </c>
    </row>
    <row r="596" s="1" customFormat="1">
      <c r="B596" s="45"/>
      <c r="C596" s="73"/>
      <c r="D596" s="225" t="s">
        <v>156</v>
      </c>
      <c r="E596" s="73"/>
      <c r="F596" s="226" t="s">
        <v>721</v>
      </c>
      <c r="G596" s="73"/>
      <c r="H596" s="73"/>
      <c r="I596" s="184"/>
      <c r="J596" s="73"/>
      <c r="K596" s="73"/>
      <c r="L596" s="71"/>
      <c r="M596" s="227"/>
      <c r="N596" s="46"/>
      <c r="O596" s="46"/>
      <c r="P596" s="46"/>
      <c r="Q596" s="46"/>
      <c r="R596" s="46"/>
      <c r="S596" s="46"/>
      <c r="T596" s="94"/>
      <c r="AT596" s="23" t="s">
        <v>156</v>
      </c>
      <c r="AU596" s="23" t="s">
        <v>84</v>
      </c>
    </row>
    <row r="597" s="11" customFormat="1">
      <c r="B597" s="228"/>
      <c r="C597" s="229"/>
      <c r="D597" s="225" t="s">
        <v>158</v>
      </c>
      <c r="E597" s="230" t="s">
        <v>21</v>
      </c>
      <c r="F597" s="231" t="s">
        <v>343</v>
      </c>
      <c r="G597" s="229"/>
      <c r="H597" s="230" t="s">
        <v>21</v>
      </c>
      <c r="I597" s="232"/>
      <c r="J597" s="229"/>
      <c r="K597" s="229"/>
      <c r="L597" s="233"/>
      <c r="M597" s="234"/>
      <c r="N597" s="235"/>
      <c r="O597" s="235"/>
      <c r="P597" s="235"/>
      <c r="Q597" s="235"/>
      <c r="R597" s="235"/>
      <c r="S597" s="235"/>
      <c r="T597" s="236"/>
      <c r="AT597" s="237" t="s">
        <v>158</v>
      </c>
      <c r="AU597" s="237" t="s">
        <v>84</v>
      </c>
      <c r="AV597" s="11" t="s">
        <v>77</v>
      </c>
      <c r="AW597" s="11" t="s">
        <v>35</v>
      </c>
      <c r="AX597" s="11" t="s">
        <v>72</v>
      </c>
      <c r="AY597" s="237" t="s">
        <v>147</v>
      </c>
    </row>
    <row r="598" s="12" customFormat="1">
      <c r="B598" s="238"/>
      <c r="C598" s="239"/>
      <c r="D598" s="225" t="s">
        <v>158</v>
      </c>
      <c r="E598" s="240" t="s">
        <v>21</v>
      </c>
      <c r="F598" s="241" t="s">
        <v>745</v>
      </c>
      <c r="G598" s="239"/>
      <c r="H598" s="242">
        <v>4.5</v>
      </c>
      <c r="I598" s="243"/>
      <c r="J598" s="239"/>
      <c r="K598" s="239"/>
      <c r="L598" s="244"/>
      <c r="M598" s="245"/>
      <c r="N598" s="246"/>
      <c r="O598" s="246"/>
      <c r="P598" s="246"/>
      <c r="Q598" s="246"/>
      <c r="R598" s="246"/>
      <c r="S598" s="246"/>
      <c r="T598" s="247"/>
      <c r="AT598" s="248" t="s">
        <v>158</v>
      </c>
      <c r="AU598" s="248" t="s">
        <v>84</v>
      </c>
      <c r="AV598" s="12" t="s">
        <v>84</v>
      </c>
      <c r="AW598" s="12" t="s">
        <v>35</v>
      </c>
      <c r="AX598" s="12" t="s">
        <v>72</v>
      </c>
      <c r="AY598" s="248" t="s">
        <v>147</v>
      </c>
    </row>
    <row r="599" s="12" customFormat="1">
      <c r="B599" s="238"/>
      <c r="C599" s="239"/>
      <c r="D599" s="225" t="s">
        <v>158</v>
      </c>
      <c r="E599" s="240" t="s">
        <v>21</v>
      </c>
      <c r="F599" s="241" t="s">
        <v>746</v>
      </c>
      <c r="G599" s="239"/>
      <c r="H599" s="242">
        <v>15</v>
      </c>
      <c r="I599" s="243"/>
      <c r="J599" s="239"/>
      <c r="K599" s="239"/>
      <c r="L599" s="244"/>
      <c r="M599" s="245"/>
      <c r="N599" s="246"/>
      <c r="O599" s="246"/>
      <c r="P599" s="246"/>
      <c r="Q599" s="246"/>
      <c r="R599" s="246"/>
      <c r="S599" s="246"/>
      <c r="T599" s="247"/>
      <c r="AT599" s="248" t="s">
        <v>158</v>
      </c>
      <c r="AU599" s="248" t="s">
        <v>84</v>
      </c>
      <c r="AV599" s="12" t="s">
        <v>84</v>
      </c>
      <c r="AW599" s="12" t="s">
        <v>35</v>
      </c>
      <c r="AX599" s="12" t="s">
        <v>72</v>
      </c>
      <c r="AY599" s="248" t="s">
        <v>147</v>
      </c>
    </row>
    <row r="600" s="13" customFormat="1">
      <c r="B600" s="249"/>
      <c r="C600" s="250"/>
      <c r="D600" s="225" t="s">
        <v>158</v>
      </c>
      <c r="E600" s="251" t="s">
        <v>21</v>
      </c>
      <c r="F600" s="252" t="s">
        <v>161</v>
      </c>
      <c r="G600" s="250"/>
      <c r="H600" s="253">
        <v>19.5</v>
      </c>
      <c r="I600" s="254"/>
      <c r="J600" s="250"/>
      <c r="K600" s="250"/>
      <c r="L600" s="255"/>
      <c r="M600" s="256"/>
      <c r="N600" s="257"/>
      <c r="O600" s="257"/>
      <c r="P600" s="257"/>
      <c r="Q600" s="257"/>
      <c r="R600" s="257"/>
      <c r="S600" s="257"/>
      <c r="T600" s="258"/>
      <c r="AT600" s="259" t="s">
        <v>158</v>
      </c>
      <c r="AU600" s="259" t="s">
        <v>84</v>
      </c>
      <c r="AV600" s="13" t="s">
        <v>154</v>
      </c>
      <c r="AW600" s="13" t="s">
        <v>35</v>
      </c>
      <c r="AX600" s="13" t="s">
        <v>77</v>
      </c>
      <c r="AY600" s="259" t="s">
        <v>147</v>
      </c>
    </row>
    <row r="601" s="1" customFormat="1" ht="16.5" customHeight="1">
      <c r="B601" s="45"/>
      <c r="C601" s="260" t="s">
        <v>747</v>
      </c>
      <c r="D601" s="260" t="s">
        <v>237</v>
      </c>
      <c r="E601" s="261" t="s">
        <v>748</v>
      </c>
      <c r="F601" s="262" t="s">
        <v>749</v>
      </c>
      <c r="G601" s="263" t="s">
        <v>152</v>
      </c>
      <c r="H601" s="264">
        <v>3.9780000000000002</v>
      </c>
      <c r="I601" s="265"/>
      <c r="J601" s="266">
        <f>ROUND(I601*H601,2)</f>
        <v>0</v>
      </c>
      <c r="K601" s="262" t="s">
        <v>153</v>
      </c>
      <c r="L601" s="267"/>
      <c r="M601" s="268" t="s">
        <v>21</v>
      </c>
      <c r="N601" s="269" t="s">
        <v>43</v>
      </c>
      <c r="O601" s="46"/>
      <c r="P601" s="222">
        <f>O601*H601</f>
        <v>0</v>
      </c>
      <c r="Q601" s="222">
        <v>0.0060000000000000001</v>
      </c>
      <c r="R601" s="222">
        <f>Q601*H601</f>
        <v>0.023868</v>
      </c>
      <c r="S601" s="222">
        <v>0</v>
      </c>
      <c r="T601" s="223">
        <f>S601*H601</f>
        <v>0</v>
      </c>
      <c r="AR601" s="23" t="s">
        <v>193</v>
      </c>
      <c r="AT601" s="23" t="s">
        <v>237</v>
      </c>
      <c r="AU601" s="23" t="s">
        <v>84</v>
      </c>
      <c r="AY601" s="23" t="s">
        <v>147</v>
      </c>
      <c r="BE601" s="224">
        <f>IF(N601="základní",J601,0)</f>
        <v>0</v>
      </c>
      <c r="BF601" s="224">
        <f>IF(N601="snížená",J601,0)</f>
        <v>0</v>
      </c>
      <c r="BG601" s="224">
        <f>IF(N601="zákl. přenesená",J601,0)</f>
        <v>0</v>
      </c>
      <c r="BH601" s="224">
        <f>IF(N601="sníž. přenesená",J601,0)</f>
        <v>0</v>
      </c>
      <c r="BI601" s="224">
        <f>IF(N601="nulová",J601,0)</f>
        <v>0</v>
      </c>
      <c r="BJ601" s="23" t="s">
        <v>77</v>
      </c>
      <c r="BK601" s="224">
        <f>ROUND(I601*H601,2)</f>
        <v>0</v>
      </c>
      <c r="BL601" s="23" t="s">
        <v>154</v>
      </c>
      <c r="BM601" s="23" t="s">
        <v>750</v>
      </c>
    </row>
    <row r="602" s="12" customFormat="1">
      <c r="B602" s="238"/>
      <c r="C602" s="239"/>
      <c r="D602" s="225" t="s">
        <v>158</v>
      </c>
      <c r="E602" s="240" t="s">
        <v>21</v>
      </c>
      <c r="F602" s="241" t="s">
        <v>751</v>
      </c>
      <c r="G602" s="239"/>
      <c r="H602" s="242">
        <v>3.8999999999999999</v>
      </c>
      <c r="I602" s="243"/>
      <c r="J602" s="239"/>
      <c r="K602" s="239"/>
      <c r="L602" s="244"/>
      <c r="M602" s="245"/>
      <c r="N602" s="246"/>
      <c r="O602" s="246"/>
      <c r="P602" s="246"/>
      <c r="Q602" s="246"/>
      <c r="R602" s="246"/>
      <c r="S602" s="246"/>
      <c r="T602" s="247"/>
      <c r="AT602" s="248" t="s">
        <v>158</v>
      </c>
      <c r="AU602" s="248" t="s">
        <v>84</v>
      </c>
      <c r="AV602" s="12" t="s">
        <v>84</v>
      </c>
      <c r="AW602" s="12" t="s">
        <v>35</v>
      </c>
      <c r="AX602" s="12" t="s">
        <v>77</v>
      </c>
      <c r="AY602" s="248" t="s">
        <v>147</v>
      </c>
    </row>
    <row r="603" s="12" customFormat="1">
      <c r="B603" s="238"/>
      <c r="C603" s="239"/>
      <c r="D603" s="225" t="s">
        <v>158</v>
      </c>
      <c r="E603" s="239"/>
      <c r="F603" s="241" t="s">
        <v>752</v>
      </c>
      <c r="G603" s="239"/>
      <c r="H603" s="242">
        <v>3.9780000000000002</v>
      </c>
      <c r="I603" s="243"/>
      <c r="J603" s="239"/>
      <c r="K603" s="239"/>
      <c r="L603" s="244"/>
      <c r="M603" s="245"/>
      <c r="N603" s="246"/>
      <c r="O603" s="246"/>
      <c r="P603" s="246"/>
      <c r="Q603" s="246"/>
      <c r="R603" s="246"/>
      <c r="S603" s="246"/>
      <c r="T603" s="247"/>
      <c r="AT603" s="248" t="s">
        <v>158</v>
      </c>
      <c r="AU603" s="248" t="s">
        <v>84</v>
      </c>
      <c r="AV603" s="12" t="s">
        <v>84</v>
      </c>
      <c r="AW603" s="12" t="s">
        <v>6</v>
      </c>
      <c r="AX603" s="12" t="s">
        <v>77</v>
      </c>
      <c r="AY603" s="248" t="s">
        <v>147</v>
      </c>
    </row>
    <row r="604" s="1" customFormat="1" ht="25.5" customHeight="1">
      <c r="B604" s="45"/>
      <c r="C604" s="213" t="s">
        <v>753</v>
      </c>
      <c r="D604" s="213" t="s">
        <v>149</v>
      </c>
      <c r="E604" s="214" t="s">
        <v>754</v>
      </c>
      <c r="F604" s="215" t="s">
        <v>755</v>
      </c>
      <c r="G604" s="216" t="s">
        <v>443</v>
      </c>
      <c r="H604" s="217">
        <v>14.085000000000001</v>
      </c>
      <c r="I604" s="218"/>
      <c r="J604" s="219">
        <f>ROUND(I604*H604,2)</f>
        <v>0</v>
      </c>
      <c r="K604" s="215" t="s">
        <v>153</v>
      </c>
      <c r="L604" s="71"/>
      <c r="M604" s="220" t="s">
        <v>21</v>
      </c>
      <c r="N604" s="221" t="s">
        <v>43</v>
      </c>
      <c r="O604" s="46"/>
      <c r="P604" s="222">
        <f>O604*H604</f>
        <v>0</v>
      </c>
      <c r="Q604" s="222">
        <v>6.0000000000000002E-05</v>
      </c>
      <c r="R604" s="222">
        <f>Q604*H604</f>
        <v>0.0008451000000000001</v>
      </c>
      <c r="S604" s="222">
        <v>0</v>
      </c>
      <c r="T604" s="223">
        <f>S604*H604</f>
        <v>0</v>
      </c>
      <c r="AR604" s="23" t="s">
        <v>154</v>
      </c>
      <c r="AT604" s="23" t="s">
        <v>149</v>
      </c>
      <c r="AU604" s="23" t="s">
        <v>84</v>
      </c>
      <c r="AY604" s="23" t="s">
        <v>147</v>
      </c>
      <c r="BE604" s="224">
        <f>IF(N604="základní",J604,0)</f>
        <v>0</v>
      </c>
      <c r="BF604" s="224">
        <f>IF(N604="snížená",J604,0)</f>
        <v>0</v>
      </c>
      <c r="BG604" s="224">
        <f>IF(N604="zákl. přenesená",J604,0)</f>
        <v>0</v>
      </c>
      <c r="BH604" s="224">
        <f>IF(N604="sníž. přenesená",J604,0)</f>
        <v>0</v>
      </c>
      <c r="BI604" s="224">
        <f>IF(N604="nulová",J604,0)</f>
        <v>0</v>
      </c>
      <c r="BJ604" s="23" t="s">
        <v>77</v>
      </c>
      <c r="BK604" s="224">
        <f>ROUND(I604*H604,2)</f>
        <v>0</v>
      </c>
      <c r="BL604" s="23" t="s">
        <v>154</v>
      </c>
      <c r="BM604" s="23" t="s">
        <v>756</v>
      </c>
    </row>
    <row r="605" s="1" customFormat="1">
      <c r="B605" s="45"/>
      <c r="C605" s="73"/>
      <c r="D605" s="225" t="s">
        <v>156</v>
      </c>
      <c r="E605" s="73"/>
      <c r="F605" s="226" t="s">
        <v>757</v>
      </c>
      <c r="G605" s="73"/>
      <c r="H605" s="73"/>
      <c r="I605" s="184"/>
      <c r="J605" s="73"/>
      <c r="K605" s="73"/>
      <c r="L605" s="71"/>
      <c r="M605" s="227"/>
      <c r="N605" s="46"/>
      <c r="O605" s="46"/>
      <c r="P605" s="46"/>
      <c r="Q605" s="46"/>
      <c r="R605" s="46"/>
      <c r="S605" s="46"/>
      <c r="T605" s="94"/>
      <c r="AT605" s="23" t="s">
        <v>156</v>
      </c>
      <c r="AU605" s="23" t="s">
        <v>84</v>
      </c>
    </row>
    <row r="606" s="11" customFormat="1">
      <c r="B606" s="228"/>
      <c r="C606" s="229"/>
      <c r="D606" s="225" t="s">
        <v>158</v>
      </c>
      <c r="E606" s="230" t="s">
        <v>21</v>
      </c>
      <c r="F606" s="231" t="s">
        <v>710</v>
      </c>
      <c r="G606" s="229"/>
      <c r="H606" s="230" t="s">
        <v>21</v>
      </c>
      <c r="I606" s="232"/>
      <c r="J606" s="229"/>
      <c r="K606" s="229"/>
      <c r="L606" s="233"/>
      <c r="M606" s="234"/>
      <c r="N606" s="235"/>
      <c r="O606" s="235"/>
      <c r="P606" s="235"/>
      <c r="Q606" s="235"/>
      <c r="R606" s="235"/>
      <c r="S606" s="235"/>
      <c r="T606" s="236"/>
      <c r="AT606" s="237" t="s">
        <v>158</v>
      </c>
      <c r="AU606" s="237" t="s">
        <v>84</v>
      </c>
      <c r="AV606" s="11" t="s">
        <v>77</v>
      </c>
      <c r="AW606" s="11" t="s">
        <v>35</v>
      </c>
      <c r="AX606" s="11" t="s">
        <v>72</v>
      </c>
      <c r="AY606" s="237" t="s">
        <v>147</v>
      </c>
    </row>
    <row r="607" s="12" customFormat="1">
      <c r="B607" s="238"/>
      <c r="C607" s="239"/>
      <c r="D607" s="225" t="s">
        <v>158</v>
      </c>
      <c r="E607" s="240" t="s">
        <v>21</v>
      </c>
      <c r="F607" s="241" t="s">
        <v>758</v>
      </c>
      <c r="G607" s="239"/>
      <c r="H607" s="242">
        <v>14.085000000000001</v>
      </c>
      <c r="I607" s="243"/>
      <c r="J607" s="239"/>
      <c r="K607" s="239"/>
      <c r="L607" s="244"/>
      <c r="M607" s="245"/>
      <c r="N607" s="246"/>
      <c r="O607" s="246"/>
      <c r="P607" s="246"/>
      <c r="Q607" s="246"/>
      <c r="R607" s="246"/>
      <c r="S607" s="246"/>
      <c r="T607" s="247"/>
      <c r="AT607" s="248" t="s">
        <v>158</v>
      </c>
      <c r="AU607" s="248" t="s">
        <v>84</v>
      </c>
      <c r="AV607" s="12" t="s">
        <v>84</v>
      </c>
      <c r="AW607" s="12" t="s">
        <v>35</v>
      </c>
      <c r="AX607" s="12" t="s">
        <v>72</v>
      </c>
      <c r="AY607" s="248" t="s">
        <v>147</v>
      </c>
    </row>
    <row r="608" s="13" customFormat="1">
      <c r="B608" s="249"/>
      <c r="C608" s="250"/>
      <c r="D608" s="225" t="s">
        <v>158</v>
      </c>
      <c r="E608" s="251" t="s">
        <v>21</v>
      </c>
      <c r="F608" s="252" t="s">
        <v>161</v>
      </c>
      <c r="G608" s="250"/>
      <c r="H608" s="253">
        <v>14.085000000000001</v>
      </c>
      <c r="I608" s="254"/>
      <c r="J608" s="250"/>
      <c r="K608" s="250"/>
      <c r="L608" s="255"/>
      <c r="M608" s="256"/>
      <c r="N608" s="257"/>
      <c r="O608" s="257"/>
      <c r="P608" s="257"/>
      <c r="Q608" s="257"/>
      <c r="R608" s="257"/>
      <c r="S608" s="257"/>
      <c r="T608" s="258"/>
      <c r="AT608" s="259" t="s">
        <v>158</v>
      </c>
      <c r="AU608" s="259" t="s">
        <v>84</v>
      </c>
      <c r="AV608" s="13" t="s">
        <v>154</v>
      </c>
      <c r="AW608" s="13" t="s">
        <v>35</v>
      </c>
      <c r="AX608" s="13" t="s">
        <v>77</v>
      </c>
      <c r="AY608" s="259" t="s">
        <v>147</v>
      </c>
    </row>
    <row r="609" s="1" customFormat="1" ht="16.5" customHeight="1">
      <c r="B609" s="45"/>
      <c r="C609" s="260" t="s">
        <v>759</v>
      </c>
      <c r="D609" s="260" t="s">
        <v>237</v>
      </c>
      <c r="E609" s="261" t="s">
        <v>760</v>
      </c>
      <c r="F609" s="262" t="s">
        <v>761</v>
      </c>
      <c r="G609" s="263" t="s">
        <v>443</v>
      </c>
      <c r="H609" s="264">
        <v>14.789</v>
      </c>
      <c r="I609" s="265"/>
      <c r="J609" s="266">
        <f>ROUND(I609*H609,2)</f>
        <v>0</v>
      </c>
      <c r="K609" s="262" t="s">
        <v>153</v>
      </c>
      <c r="L609" s="267"/>
      <c r="M609" s="268" t="s">
        <v>21</v>
      </c>
      <c r="N609" s="269" t="s">
        <v>43</v>
      </c>
      <c r="O609" s="46"/>
      <c r="P609" s="222">
        <f>O609*H609</f>
        <v>0</v>
      </c>
      <c r="Q609" s="222">
        <v>0.00050000000000000001</v>
      </c>
      <c r="R609" s="222">
        <f>Q609*H609</f>
        <v>0.0073945</v>
      </c>
      <c r="S609" s="222">
        <v>0</v>
      </c>
      <c r="T609" s="223">
        <f>S609*H609</f>
        <v>0</v>
      </c>
      <c r="AR609" s="23" t="s">
        <v>193</v>
      </c>
      <c r="AT609" s="23" t="s">
        <v>237</v>
      </c>
      <c r="AU609" s="23" t="s">
        <v>84</v>
      </c>
      <c r="AY609" s="23" t="s">
        <v>147</v>
      </c>
      <c r="BE609" s="224">
        <f>IF(N609="základní",J609,0)</f>
        <v>0</v>
      </c>
      <c r="BF609" s="224">
        <f>IF(N609="snížená",J609,0)</f>
        <v>0</v>
      </c>
      <c r="BG609" s="224">
        <f>IF(N609="zákl. přenesená",J609,0)</f>
        <v>0</v>
      </c>
      <c r="BH609" s="224">
        <f>IF(N609="sníž. přenesená",J609,0)</f>
        <v>0</v>
      </c>
      <c r="BI609" s="224">
        <f>IF(N609="nulová",J609,0)</f>
        <v>0</v>
      </c>
      <c r="BJ609" s="23" t="s">
        <v>77</v>
      </c>
      <c r="BK609" s="224">
        <f>ROUND(I609*H609,2)</f>
        <v>0</v>
      </c>
      <c r="BL609" s="23" t="s">
        <v>154</v>
      </c>
      <c r="BM609" s="23" t="s">
        <v>762</v>
      </c>
    </row>
    <row r="610" s="12" customFormat="1">
      <c r="B610" s="238"/>
      <c r="C610" s="239"/>
      <c r="D610" s="225" t="s">
        <v>158</v>
      </c>
      <c r="E610" s="239"/>
      <c r="F610" s="241" t="s">
        <v>763</v>
      </c>
      <c r="G610" s="239"/>
      <c r="H610" s="242">
        <v>14.789</v>
      </c>
      <c r="I610" s="243"/>
      <c r="J610" s="239"/>
      <c r="K610" s="239"/>
      <c r="L610" s="244"/>
      <c r="M610" s="245"/>
      <c r="N610" s="246"/>
      <c r="O610" s="246"/>
      <c r="P610" s="246"/>
      <c r="Q610" s="246"/>
      <c r="R610" s="246"/>
      <c r="S610" s="246"/>
      <c r="T610" s="247"/>
      <c r="AT610" s="248" t="s">
        <v>158</v>
      </c>
      <c r="AU610" s="248" t="s">
        <v>84</v>
      </c>
      <c r="AV610" s="12" t="s">
        <v>84</v>
      </c>
      <c r="AW610" s="12" t="s">
        <v>6</v>
      </c>
      <c r="AX610" s="12" t="s">
        <v>77</v>
      </c>
      <c r="AY610" s="248" t="s">
        <v>147</v>
      </c>
    </row>
    <row r="611" s="1" customFormat="1" ht="25.5" customHeight="1">
      <c r="B611" s="45"/>
      <c r="C611" s="213" t="s">
        <v>764</v>
      </c>
      <c r="D611" s="213" t="s">
        <v>149</v>
      </c>
      <c r="E611" s="214" t="s">
        <v>765</v>
      </c>
      <c r="F611" s="215" t="s">
        <v>766</v>
      </c>
      <c r="G611" s="216" t="s">
        <v>152</v>
      </c>
      <c r="H611" s="217">
        <v>12.311999999999999</v>
      </c>
      <c r="I611" s="218"/>
      <c r="J611" s="219">
        <f>ROUND(I611*H611,2)</f>
        <v>0</v>
      </c>
      <c r="K611" s="215" t="s">
        <v>153</v>
      </c>
      <c r="L611" s="71"/>
      <c r="M611" s="220" t="s">
        <v>21</v>
      </c>
      <c r="N611" s="221" t="s">
        <v>43</v>
      </c>
      <c r="O611" s="46"/>
      <c r="P611" s="222">
        <f>O611*H611</f>
        <v>0</v>
      </c>
      <c r="Q611" s="222">
        <v>0.00628</v>
      </c>
      <c r="R611" s="222">
        <f>Q611*H611</f>
        <v>0.07731935999999999</v>
      </c>
      <c r="S611" s="222">
        <v>0</v>
      </c>
      <c r="T611" s="223">
        <f>S611*H611</f>
        <v>0</v>
      </c>
      <c r="AR611" s="23" t="s">
        <v>154</v>
      </c>
      <c r="AT611" s="23" t="s">
        <v>149</v>
      </c>
      <c r="AU611" s="23" t="s">
        <v>84</v>
      </c>
      <c r="AY611" s="23" t="s">
        <v>147</v>
      </c>
      <c r="BE611" s="224">
        <f>IF(N611="základní",J611,0)</f>
        <v>0</v>
      </c>
      <c r="BF611" s="224">
        <f>IF(N611="snížená",J611,0)</f>
        <v>0</v>
      </c>
      <c r="BG611" s="224">
        <f>IF(N611="zákl. přenesená",J611,0)</f>
        <v>0</v>
      </c>
      <c r="BH611" s="224">
        <f>IF(N611="sníž. přenesená",J611,0)</f>
        <v>0</v>
      </c>
      <c r="BI611" s="224">
        <f>IF(N611="nulová",J611,0)</f>
        <v>0</v>
      </c>
      <c r="BJ611" s="23" t="s">
        <v>77</v>
      </c>
      <c r="BK611" s="224">
        <f>ROUND(I611*H611,2)</f>
        <v>0</v>
      </c>
      <c r="BL611" s="23" t="s">
        <v>154</v>
      </c>
      <c r="BM611" s="23" t="s">
        <v>767</v>
      </c>
    </row>
    <row r="612" s="11" customFormat="1">
      <c r="B612" s="228"/>
      <c r="C612" s="229"/>
      <c r="D612" s="225" t="s">
        <v>158</v>
      </c>
      <c r="E612" s="230" t="s">
        <v>21</v>
      </c>
      <c r="F612" s="231" t="s">
        <v>710</v>
      </c>
      <c r="G612" s="229"/>
      <c r="H612" s="230" t="s">
        <v>21</v>
      </c>
      <c r="I612" s="232"/>
      <c r="J612" s="229"/>
      <c r="K612" s="229"/>
      <c r="L612" s="233"/>
      <c r="M612" s="234"/>
      <c r="N612" s="235"/>
      <c r="O612" s="235"/>
      <c r="P612" s="235"/>
      <c r="Q612" s="235"/>
      <c r="R612" s="235"/>
      <c r="S612" s="235"/>
      <c r="T612" s="236"/>
      <c r="AT612" s="237" t="s">
        <v>158</v>
      </c>
      <c r="AU612" s="237" t="s">
        <v>84</v>
      </c>
      <c r="AV612" s="11" t="s">
        <v>77</v>
      </c>
      <c r="AW612" s="11" t="s">
        <v>35</v>
      </c>
      <c r="AX612" s="11" t="s">
        <v>72</v>
      </c>
      <c r="AY612" s="237" t="s">
        <v>147</v>
      </c>
    </row>
    <row r="613" s="12" customFormat="1">
      <c r="B613" s="238"/>
      <c r="C613" s="239"/>
      <c r="D613" s="225" t="s">
        <v>158</v>
      </c>
      <c r="E613" s="240" t="s">
        <v>21</v>
      </c>
      <c r="F613" s="241" t="s">
        <v>768</v>
      </c>
      <c r="G613" s="239"/>
      <c r="H613" s="242">
        <v>12.311999999999999</v>
      </c>
      <c r="I613" s="243"/>
      <c r="J613" s="239"/>
      <c r="K613" s="239"/>
      <c r="L613" s="244"/>
      <c r="M613" s="245"/>
      <c r="N613" s="246"/>
      <c r="O613" s="246"/>
      <c r="P613" s="246"/>
      <c r="Q613" s="246"/>
      <c r="R613" s="246"/>
      <c r="S613" s="246"/>
      <c r="T613" s="247"/>
      <c r="AT613" s="248" t="s">
        <v>158</v>
      </c>
      <c r="AU613" s="248" t="s">
        <v>84</v>
      </c>
      <c r="AV613" s="12" t="s">
        <v>84</v>
      </c>
      <c r="AW613" s="12" t="s">
        <v>35</v>
      </c>
      <c r="AX613" s="12" t="s">
        <v>72</v>
      </c>
      <c r="AY613" s="248" t="s">
        <v>147</v>
      </c>
    </row>
    <row r="614" s="13" customFormat="1">
      <c r="B614" s="249"/>
      <c r="C614" s="250"/>
      <c r="D614" s="225" t="s">
        <v>158</v>
      </c>
      <c r="E614" s="251" t="s">
        <v>21</v>
      </c>
      <c r="F614" s="252" t="s">
        <v>161</v>
      </c>
      <c r="G614" s="250"/>
      <c r="H614" s="253">
        <v>12.311999999999999</v>
      </c>
      <c r="I614" s="254"/>
      <c r="J614" s="250"/>
      <c r="K614" s="250"/>
      <c r="L614" s="255"/>
      <c r="M614" s="256"/>
      <c r="N614" s="257"/>
      <c r="O614" s="257"/>
      <c r="P614" s="257"/>
      <c r="Q614" s="257"/>
      <c r="R614" s="257"/>
      <c r="S614" s="257"/>
      <c r="T614" s="258"/>
      <c r="AT614" s="259" t="s">
        <v>158</v>
      </c>
      <c r="AU614" s="259" t="s">
        <v>84</v>
      </c>
      <c r="AV614" s="13" t="s">
        <v>154</v>
      </c>
      <c r="AW614" s="13" t="s">
        <v>35</v>
      </c>
      <c r="AX614" s="13" t="s">
        <v>77</v>
      </c>
      <c r="AY614" s="259" t="s">
        <v>147</v>
      </c>
    </row>
    <row r="615" s="1" customFormat="1" ht="38.25" customHeight="1">
      <c r="B615" s="45"/>
      <c r="C615" s="213" t="s">
        <v>769</v>
      </c>
      <c r="D615" s="213" t="s">
        <v>149</v>
      </c>
      <c r="E615" s="214" t="s">
        <v>770</v>
      </c>
      <c r="F615" s="215" t="s">
        <v>771</v>
      </c>
      <c r="G615" s="216" t="s">
        <v>152</v>
      </c>
      <c r="H615" s="217">
        <v>290.78500000000003</v>
      </c>
      <c r="I615" s="218"/>
      <c r="J615" s="219">
        <f>ROUND(I615*H615,2)</f>
        <v>0</v>
      </c>
      <c r="K615" s="215" t="s">
        <v>153</v>
      </c>
      <c r="L615" s="71"/>
      <c r="M615" s="220" t="s">
        <v>21</v>
      </c>
      <c r="N615" s="221" t="s">
        <v>43</v>
      </c>
      <c r="O615" s="46"/>
      <c r="P615" s="222">
        <f>O615*H615</f>
        <v>0</v>
      </c>
      <c r="Q615" s="222">
        <v>0.0026800000000000001</v>
      </c>
      <c r="R615" s="222">
        <f>Q615*H615</f>
        <v>0.7793038000000001</v>
      </c>
      <c r="S615" s="222">
        <v>0</v>
      </c>
      <c r="T615" s="223">
        <f>S615*H615</f>
        <v>0</v>
      </c>
      <c r="AR615" s="23" t="s">
        <v>154</v>
      </c>
      <c r="AT615" s="23" t="s">
        <v>149</v>
      </c>
      <c r="AU615" s="23" t="s">
        <v>84</v>
      </c>
      <c r="AY615" s="23" t="s">
        <v>147</v>
      </c>
      <c r="BE615" s="224">
        <f>IF(N615="základní",J615,0)</f>
        <v>0</v>
      </c>
      <c r="BF615" s="224">
        <f>IF(N615="snížená",J615,0)</f>
        <v>0</v>
      </c>
      <c r="BG615" s="224">
        <f>IF(N615="zákl. přenesená",J615,0)</f>
        <v>0</v>
      </c>
      <c r="BH615" s="224">
        <f>IF(N615="sníž. přenesená",J615,0)</f>
        <v>0</v>
      </c>
      <c r="BI615" s="224">
        <f>IF(N615="nulová",J615,0)</f>
        <v>0</v>
      </c>
      <c r="BJ615" s="23" t="s">
        <v>77</v>
      </c>
      <c r="BK615" s="224">
        <f>ROUND(I615*H615,2)</f>
        <v>0</v>
      </c>
      <c r="BL615" s="23" t="s">
        <v>154</v>
      </c>
      <c r="BM615" s="23" t="s">
        <v>772</v>
      </c>
    </row>
    <row r="616" s="11" customFormat="1">
      <c r="B616" s="228"/>
      <c r="C616" s="229"/>
      <c r="D616" s="225" t="s">
        <v>158</v>
      </c>
      <c r="E616" s="230" t="s">
        <v>21</v>
      </c>
      <c r="F616" s="231" t="s">
        <v>773</v>
      </c>
      <c r="G616" s="229"/>
      <c r="H616" s="230" t="s">
        <v>21</v>
      </c>
      <c r="I616" s="232"/>
      <c r="J616" s="229"/>
      <c r="K616" s="229"/>
      <c r="L616" s="233"/>
      <c r="M616" s="234"/>
      <c r="N616" s="235"/>
      <c r="O616" s="235"/>
      <c r="P616" s="235"/>
      <c r="Q616" s="235"/>
      <c r="R616" s="235"/>
      <c r="S616" s="235"/>
      <c r="T616" s="236"/>
      <c r="AT616" s="237" t="s">
        <v>158</v>
      </c>
      <c r="AU616" s="237" t="s">
        <v>84</v>
      </c>
      <c r="AV616" s="11" t="s">
        <v>77</v>
      </c>
      <c r="AW616" s="11" t="s">
        <v>35</v>
      </c>
      <c r="AX616" s="11" t="s">
        <v>72</v>
      </c>
      <c r="AY616" s="237" t="s">
        <v>147</v>
      </c>
    </row>
    <row r="617" s="12" customFormat="1">
      <c r="B617" s="238"/>
      <c r="C617" s="239"/>
      <c r="D617" s="225" t="s">
        <v>158</v>
      </c>
      <c r="E617" s="240" t="s">
        <v>21</v>
      </c>
      <c r="F617" s="241" t="s">
        <v>732</v>
      </c>
      <c r="G617" s="239"/>
      <c r="H617" s="242">
        <v>58.726999999999997</v>
      </c>
      <c r="I617" s="243"/>
      <c r="J617" s="239"/>
      <c r="K617" s="239"/>
      <c r="L617" s="244"/>
      <c r="M617" s="245"/>
      <c r="N617" s="246"/>
      <c r="O617" s="246"/>
      <c r="P617" s="246"/>
      <c r="Q617" s="246"/>
      <c r="R617" s="246"/>
      <c r="S617" s="246"/>
      <c r="T617" s="247"/>
      <c r="AT617" s="248" t="s">
        <v>158</v>
      </c>
      <c r="AU617" s="248" t="s">
        <v>84</v>
      </c>
      <c r="AV617" s="12" t="s">
        <v>84</v>
      </c>
      <c r="AW617" s="12" t="s">
        <v>35</v>
      </c>
      <c r="AX617" s="12" t="s">
        <v>72</v>
      </c>
      <c r="AY617" s="248" t="s">
        <v>147</v>
      </c>
    </row>
    <row r="618" s="12" customFormat="1">
      <c r="B618" s="238"/>
      <c r="C618" s="239"/>
      <c r="D618" s="225" t="s">
        <v>158</v>
      </c>
      <c r="E618" s="240" t="s">
        <v>21</v>
      </c>
      <c r="F618" s="241" t="s">
        <v>733</v>
      </c>
      <c r="G618" s="239"/>
      <c r="H618" s="242">
        <v>161.39699999999999</v>
      </c>
      <c r="I618" s="243"/>
      <c r="J618" s="239"/>
      <c r="K618" s="239"/>
      <c r="L618" s="244"/>
      <c r="M618" s="245"/>
      <c r="N618" s="246"/>
      <c r="O618" s="246"/>
      <c r="P618" s="246"/>
      <c r="Q618" s="246"/>
      <c r="R618" s="246"/>
      <c r="S618" s="246"/>
      <c r="T618" s="247"/>
      <c r="AT618" s="248" t="s">
        <v>158</v>
      </c>
      <c r="AU618" s="248" t="s">
        <v>84</v>
      </c>
      <c r="AV618" s="12" t="s">
        <v>84</v>
      </c>
      <c r="AW618" s="12" t="s">
        <v>35</v>
      </c>
      <c r="AX618" s="12" t="s">
        <v>72</v>
      </c>
      <c r="AY618" s="248" t="s">
        <v>147</v>
      </c>
    </row>
    <row r="619" s="12" customFormat="1">
      <c r="B619" s="238"/>
      <c r="C619" s="239"/>
      <c r="D619" s="225" t="s">
        <v>158</v>
      </c>
      <c r="E619" s="240" t="s">
        <v>21</v>
      </c>
      <c r="F619" s="241" t="s">
        <v>734</v>
      </c>
      <c r="G619" s="239"/>
      <c r="H619" s="242">
        <v>53.857999999999997</v>
      </c>
      <c r="I619" s="243"/>
      <c r="J619" s="239"/>
      <c r="K619" s="239"/>
      <c r="L619" s="244"/>
      <c r="M619" s="245"/>
      <c r="N619" s="246"/>
      <c r="O619" s="246"/>
      <c r="P619" s="246"/>
      <c r="Q619" s="246"/>
      <c r="R619" s="246"/>
      <c r="S619" s="246"/>
      <c r="T619" s="247"/>
      <c r="AT619" s="248" t="s">
        <v>158</v>
      </c>
      <c r="AU619" s="248" t="s">
        <v>84</v>
      </c>
      <c r="AV619" s="12" t="s">
        <v>84</v>
      </c>
      <c r="AW619" s="12" t="s">
        <v>35</v>
      </c>
      <c r="AX619" s="12" t="s">
        <v>72</v>
      </c>
      <c r="AY619" s="248" t="s">
        <v>147</v>
      </c>
    </row>
    <row r="620" s="12" customFormat="1">
      <c r="B620" s="238"/>
      <c r="C620" s="239"/>
      <c r="D620" s="225" t="s">
        <v>158</v>
      </c>
      <c r="E620" s="240" t="s">
        <v>21</v>
      </c>
      <c r="F620" s="241" t="s">
        <v>735</v>
      </c>
      <c r="G620" s="239"/>
      <c r="H620" s="242">
        <v>12.903000000000001</v>
      </c>
      <c r="I620" s="243"/>
      <c r="J620" s="239"/>
      <c r="K620" s="239"/>
      <c r="L620" s="244"/>
      <c r="M620" s="245"/>
      <c r="N620" s="246"/>
      <c r="O620" s="246"/>
      <c r="P620" s="246"/>
      <c r="Q620" s="246"/>
      <c r="R620" s="246"/>
      <c r="S620" s="246"/>
      <c r="T620" s="247"/>
      <c r="AT620" s="248" t="s">
        <v>158</v>
      </c>
      <c r="AU620" s="248" t="s">
        <v>84</v>
      </c>
      <c r="AV620" s="12" t="s">
        <v>84</v>
      </c>
      <c r="AW620" s="12" t="s">
        <v>35</v>
      </c>
      <c r="AX620" s="12" t="s">
        <v>72</v>
      </c>
      <c r="AY620" s="248" t="s">
        <v>147</v>
      </c>
    </row>
    <row r="621" s="11" customFormat="1">
      <c r="B621" s="228"/>
      <c r="C621" s="229"/>
      <c r="D621" s="225" t="s">
        <v>158</v>
      </c>
      <c r="E621" s="230" t="s">
        <v>21</v>
      </c>
      <c r="F621" s="231" t="s">
        <v>774</v>
      </c>
      <c r="G621" s="229"/>
      <c r="H621" s="230" t="s">
        <v>21</v>
      </c>
      <c r="I621" s="232"/>
      <c r="J621" s="229"/>
      <c r="K621" s="229"/>
      <c r="L621" s="233"/>
      <c r="M621" s="234"/>
      <c r="N621" s="235"/>
      <c r="O621" s="235"/>
      <c r="P621" s="235"/>
      <c r="Q621" s="235"/>
      <c r="R621" s="235"/>
      <c r="S621" s="235"/>
      <c r="T621" s="236"/>
      <c r="AT621" s="237" t="s">
        <v>158</v>
      </c>
      <c r="AU621" s="237" t="s">
        <v>84</v>
      </c>
      <c r="AV621" s="11" t="s">
        <v>77</v>
      </c>
      <c r="AW621" s="11" t="s">
        <v>35</v>
      </c>
      <c r="AX621" s="11" t="s">
        <v>72</v>
      </c>
      <c r="AY621" s="237" t="s">
        <v>147</v>
      </c>
    </row>
    <row r="622" s="12" customFormat="1">
      <c r="B622" s="238"/>
      <c r="C622" s="239"/>
      <c r="D622" s="225" t="s">
        <v>158</v>
      </c>
      <c r="E622" s="240" t="s">
        <v>21</v>
      </c>
      <c r="F622" s="241" t="s">
        <v>775</v>
      </c>
      <c r="G622" s="239"/>
      <c r="H622" s="242">
        <v>0.90000000000000002</v>
      </c>
      <c r="I622" s="243"/>
      <c r="J622" s="239"/>
      <c r="K622" s="239"/>
      <c r="L622" s="244"/>
      <c r="M622" s="245"/>
      <c r="N622" s="246"/>
      <c r="O622" s="246"/>
      <c r="P622" s="246"/>
      <c r="Q622" s="246"/>
      <c r="R622" s="246"/>
      <c r="S622" s="246"/>
      <c r="T622" s="247"/>
      <c r="AT622" s="248" t="s">
        <v>158</v>
      </c>
      <c r="AU622" s="248" t="s">
        <v>84</v>
      </c>
      <c r="AV622" s="12" t="s">
        <v>84</v>
      </c>
      <c r="AW622" s="12" t="s">
        <v>35</v>
      </c>
      <c r="AX622" s="12" t="s">
        <v>72</v>
      </c>
      <c r="AY622" s="248" t="s">
        <v>147</v>
      </c>
    </row>
    <row r="623" s="12" customFormat="1">
      <c r="B623" s="238"/>
      <c r="C623" s="239"/>
      <c r="D623" s="225" t="s">
        <v>158</v>
      </c>
      <c r="E623" s="240" t="s">
        <v>21</v>
      </c>
      <c r="F623" s="241" t="s">
        <v>776</v>
      </c>
      <c r="G623" s="239"/>
      <c r="H623" s="242">
        <v>3</v>
      </c>
      <c r="I623" s="243"/>
      <c r="J623" s="239"/>
      <c r="K623" s="239"/>
      <c r="L623" s="244"/>
      <c r="M623" s="245"/>
      <c r="N623" s="246"/>
      <c r="O623" s="246"/>
      <c r="P623" s="246"/>
      <c r="Q623" s="246"/>
      <c r="R623" s="246"/>
      <c r="S623" s="246"/>
      <c r="T623" s="247"/>
      <c r="AT623" s="248" t="s">
        <v>158</v>
      </c>
      <c r="AU623" s="248" t="s">
        <v>84</v>
      </c>
      <c r="AV623" s="12" t="s">
        <v>84</v>
      </c>
      <c r="AW623" s="12" t="s">
        <v>35</v>
      </c>
      <c r="AX623" s="12" t="s">
        <v>72</v>
      </c>
      <c r="AY623" s="248" t="s">
        <v>147</v>
      </c>
    </row>
    <row r="624" s="13" customFormat="1">
      <c r="B624" s="249"/>
      <c r="C624" s="250"/>
      <c r="D624" s="225" t="s">
        <v>158</v>
      </c>
      <c r="E624" s="251" t="s">
        <v>21</v>
      </c>
      <c r="F624" s="252" t="s">
        <v>161</v>
      </c>
      <c r="G624" s="250"/>
      <c r="H624" s="253">
        <v>290.78500000000003</v>
      </c>
      <c r="I624" s="254"/>
      <c r="J624" s="250"/>
      <c r="K624" s="250"/>
      <c r="L624" s="255"/>
      <c r="M624" s="256"/>
      <c r="N624" s="257"/>
      <c r="O624" s="257"/>
      <c r="P624" s="257"/>
      <c r="Q624" s="257"/>
      <c r="R624" s="257"/>
      <c r="S624" s="257"/>
      <c r="T624" s="258"/>
      <c r="AT624" s="259" t="s">
        <v>158</v>
      </c>
      <c r="AU624" s="259" t="s">
        <v>84</v>
      </c>
      <c r="AV624" s="13" t="s">
        <v>154</v>
      </c>
      <c r="AW624" s="13" t="s">
        <v>35</v>
      </c>
      <c r="AX624" s="13" t="s">
        <v>77</v>
      </c>
      <c r="AY624" s="259" t="s">
        <v>147</v>
      </c>
    </row>
    <row r="625" s="1" customFormat="1" ht="25.5" customHeight="1">
      <c r="B625" s="45"/>
      <c r="C625" s="213" t="s">
        <v>777</v>
      </c>
      <c r="D625" s="213" t="s">
        <v>149</v>
      </c>
      <c r="E625" s="214" t="s">
        <v>778</v>
      </c>
      <c r="F625" s="215" t="s">
        <v>779</v>
      </c>
      <c r="G625" s="216" t="s">
        <v>168</v>
      </c>
      <c r="H625" s="217">
        <v>0.91800000000000004</v>
      </c>
      <c r="I625" s="218"/>
      <c r="J625" s="219">
        <f>ROUND(I625*H625,2)</f>
        <v>0</v>
      </c>
      <c r="K625" s="215" t="s">
        <v>153</v>
      </c>
      <c r="L625" s="71"/>
      <c r="M625" s="220" t="s">
        <v>21</v>
      </c>
      <c r="N625" s="221" t="s">
        <v>43</v>
      </c>
      <c r="O625" s="46"/>
      <c r="P625" s="222">
        <f>O625*H625</f>
        <v>0</v>
      </c>
      <c r="Q625" s="222">
        <v>2.2563399999999998</v>
      </c>
      <c r="R625" s="222">
        <f>Q625*H625</f>
        <v>2.0713201199999998</v>
      </c>
      <c r="S625" s="222">
        <v>0</v>
      </c>
      <c r="T625" s="223">
        <f>S625*H625</f>
        <v>0</v>
      </c>
      <c r="AR625" s="23" t="s">
        <v>154</v>
      </c>
      <c r="AT625" s="23" t="s">
        <v>149</v>
      </c>
      <c r="AU625" s="23" t="s">
        <v>84</v>
      </c>
      <c r="AY625" s="23" t="s">
        <v>147</v>
      </c>
      <c r="BE625" s="224">
        <f>IF(N625="základní",J625,0)</f>
        <v>0</v>
      </c>
      <c r="BF625" s="224">
        <f>IF(N625="snížená",J625,0)</f>
        <v>0</v>
      </c>
      <c r="BG625" s="224">
        <f>IF(N625="zákl. přenesená",J625,0)</f>
        <v>0</v>
      </c>
      <c r="BH625" s="224">
        <f>IF(N625="sníž. přenesená",J625,0)</f>
        <v>0</v>
      </c>
      <c r="BI625" s="224">
        <f>IF(N625="nulová",J625,0)</f>
        <v>0</v>
      </c>
      <c r="BJ625" s="23" t="s">
        <v>77</v>
      </c>
      <c r="BK625" s="224">
        <f>ROUND(I625*H625,2)</f>
        <v>0</v>
      </c>
      <c r="BL625" s="23" t="s">
        <v>154</v>
      </c>
      <c r="BM625" s="23" t="s">
        <v>780</v>
      </c>
    </row>
    <row r="626" s="1" customFormat="1">
      <c r="B626" s="45"/>
      <c r="C626" s="73"/>
      <c r="D626" s="225" t="s">
        <v>156</v>
      </c>
      <c r="E626" s="73"/>
      <c r="F626" s="226" t="s">
        <v>781</v>
      </c>
      <c r="G626" s="73"/>
      <c r="H626" s="73"/>
      <c r="I626" s="184"/>
      <c r="J626" s="73"/>
      <c r="K626" s="73"/>
      <c r="L626" s="71"/>
      <c r="M626" s="227"/>
      <c r="N626" s="46"/>
      <c r="O626" s="46"/>
      <c r="P626" s="46"/>
      <c r="Q626" s="46"/>
      <c r="R626" s="46"/>
      <c r="S626" s="46"/>
      <c r="T626" s="94"/>
      <c r="AT626" s="23" t="s">
        <v>156</v>
      </c>
      <c r="AU626" s="23" t="s">
        <v>84</v>
      </c>
    </row>
    <row r="627" s="11" customFormat="1">
      <c r="B627" s="228"/>
      <c r="C627" s="229"/>
      <c r="D627" s="225" t="s">
        <v>158</v>
      </c>
      <c r="E627" s="230" t="s">
        <v>21</v>
      </c>
      <c r="F627" s="231" t="s">
        <v>253</v>
      </c>
      <c r="G627" s="229"/>
      <c r="H627" s="230" t="s">
        <v>21</v>
      </c>
      <c r="I627" s="232"/>
      <c r="J627" s="229"/>
      <c r="K627" s="229"/>
      <c r="L627" s="233"/>
      <c r="M627" s="234"/>
      <c r="N627" s="235"/>
      <c r="O627" s="235"/>
      <c r="P627" s="235"/>
      <c r="Q627" s="235"/>
      <c r="R627" s="235"/>
      <c r="S627" s="235"/>
      <c r="T627" s="236"/>
      <c r="AT627" s="237" t="s">
        <v>158</v>
      </c>
      <c r="AU627" s="237" t="s">
        <v>84</v>
      </c>
      <c r="AV627" s="11" t="s">
        <v>77</v>
      </c>
      <c r="AW627" s="11" t="s">
        <v>35</v>
      </c>
      <c r="AX627" s="11" t="s">
        <v>72</v>
      </c>
      <c r="AY627" s="237" t="s">
        <v>147</v>
      </c>
    </row>
    <row r="628" s="12" customFormat="1">
      <c r="B628" s="238"/>
      <c r="C628" s="239"/>
      <c r="D628" s="225" t="s">
        <v>158</v>
      </c>
      <c r="E628" s="240" t="s">
        <v>21</v>
      </c>
      <c r="F628" s="241" t="s">
        <v>782</v>
      </c>
      <c r="G628" s="239"/>
      <c r="H628" s="242">
        <v>0.91800000000000004</v>
      </c>
      <c r="I628" s="243"/>
      <c r="J628" s="239"/>
      <c r="K628" s="239"/>
      <c r="L628" s="244"/>
      <c r="M628" s="245"/>
      <c r="N628" s="246"/>
      <c r="O628" s="246"/>
      <c r="P628" s="246"/>
      <c r="Q628" s="246"/>
      <c r="R628" s="246"/>
      <c r="S628" s="246"/>
      <c r="T628" s="247"/>
      <c r="AT628" s="248" t="s">
        <v>158</v>
      </c>
      <c r="AU628" s="248" t="s">
        <v>84</v>
      </c>
      <c r="AV628" s="12" t="s">
        <v>84</v>
      </c>
      <c r="AW628" s="12" t="s">
        <v>35</v>
      </c>
      <c r="AX628" s="12" t="s">
        <v>72</v>
      </c>
      <c r="AY628" s="248" t="s">
        <v>147</v>
      </c>
    </row>
    <row r="629" s="13" customFormat="1">
      <c r="B629" s="249"/>
      <c r="C629" s="250"/>
      <c r="D629" s="225" t="s">
        <v>158</v>
      </c>
      <c r="E629" s="251" t="s">
        <v>21</v>
      </c>
      <c r="F629" s="252" t="s">
        <v>161</v>
      </c>
      <c r="G629" s="250"/>
      <c r="H629" s="253">
        <v>0.91800000000000004</v>
      </c>
      <c r="I629" s="254"/>
      <c r="J629" s="250"/>
      <c r="K629" s="250"/>
      <c r="L629" s="255"/>
      <c r="M629" s="256"/>
      <c r="N629" s="257"/>
      <c r="O629" s="257"/>
      <c r="P629" s="257"/>
      <c r="Q629" s="257"/>
      <c r="R629" s="257"/>
      <c r="S629" s="257"/>
      <c r="T629" s="258"/>
      <c r="AT629" s="259" t="s">
        <v>158</v>
      </c>
      <c r="AU629" s="259" t="s">
        <v>84</v>
      </c>
      <c r="AV629" s="13" t="s">
        <v>154</v>
      </c>
      <c r="AW629" s="13" t="s">
        <v>35</v>
      </c>
      <c r="AX629" s="13" t="s">
        <v>77</v>
      </c>
      <c r="AY629" s="259" t="s">
        <v>147</v>
      </c>
    </row>
    <row r="630" s="1" customFormat="1" ht="25.5" customHeight="1">
      <c r="B630" s="45"/>
      <c r="C630" s="213" t="s">
        <v>783</v>
      </c>
      <c r="D630" s="213" t="s">
        <v>149</v>
      </c>
      <c r="E630" s="214" t="s">
        <v>784</v>
      </c>
      <c r="F630" s="215" t="s">
        <v>785</v>
      </c>
      <c r="G630" s="216" t="s">
        <v>168</v>
      </c>
      <c r="H630" s="217">
        <v>0.621</v>
      </c>
      <c r="I630" s="218"/>
      <c r="J630" s="219">
        <f>ROUND(I630*H630,2)</f>
        <v>0</v>
      </c>
      <c r="K630" s="215" t="s">
        <v>153</v>
      </c>
      <c r="L630" s="71"/>
      <c r="M630" s="220" t="s">
        <v>21</v>
      </c>
      <c r="N630" s="221" t="s">
        <v>43</v>
      </c>
      <c r="O630" s="46"/>
      <c r="P630" s="222">
        <f>O630*H630</f>
        <v>0</v>
      </c>
      <c r="Q630" s="222">
        <v>2.45329</v>
      </c>
      <c r="R630" s="222">
        <f>Q630*H630</f>
        <v>1.5234930899999999</v>
      </c>
      <c r="S630" s="222">
        <v>0</v>
      </c>
      <c r="T630" s="223">
        <f>S630*H630</f>
        <v>0</v>
      </c>
      <c r="AR630" s="23" t="s">
        <v>154</v>
      </c>
      <c r="AT630" s="23" t="s">
        <v>149</v>
      </c>
      <c r="AU630" s="23" t="s">
        <v>84</v>
      </c>
      <c r="AY630" s="23" t="s">
        <v>147</v>
      </c>
      <c r="BE630" s="224">
        <f>IF(N630="základní",J630,0)</f>
        <v>0</v>
      </c>
      <c r="BF630" s="224">
        <f>IF(N630="snížená",J630,0)</f>
        <v>0</v>
      </c>
      <c r="BG630" s="224">
        <f>IF(N630="zákl. přenesená",J630,0)</f>
        <v>0</v>
      </c>
      <c r="BH630" s="224">
        <f>IF(N630="sníž. přenesená",J630,0)</f>
        <v>0</v>
      </c>
      <c r="BI630" s="224">
        <f>IF(N630="nulová",J630,0)</f>
        <v>0</v>
      </c>
      <c r="BJ630" s="23" t="s">
        <v>77</v>
      </c>
      <c r="BK630" s="224">
        <f>ROUND(I630*H630,2)</f>
        <v>0</v>
      </c>
      <c r="BL630" s="23" t="s">
        <v>154</v>
      </c>
      <c r="BM630" s="23" t="s">
        <v>786</v>
      </c>
    </row>
    <row r="631" s="1" customFormat="1">
      <c r="B631" s="45"/>
      <c r="C631" s="73"/>
      <c r="D631" s="225" t="s">
        <v>156</v>
      </c>
      <c r="E631" s="73"/>
      <c r="F631" s="226" t="s">
        <v>781</v>
      </c>
      <c r="G631" s="73"/>
      <c r="H631" s="73"/>
      <c r="I631" s="184"/>
      <c r="J631" s="73"/>
      <c r="K631" s="73"/>
      <c r="L631" s="71"/>
      <c r="M631" s="227"/>
      <c r="N631" s="46"/>
      <c r="O631" s="46"/>
      <c r="P631" s="46"/>
      <c r="Q631" s="46"/>
      <c r="R631" s="46"/>
      <c r="S631" s="46"/>
      <c r="T631" s="94"/>
      <c r="AT631" s="23" t="s">
        <v>156</v>
      </c>
      <c r="AU631" s="23" t="s">
        <v>84</v>
      </c>
    </row>
    <row r="632" s="11" customFormat="1">
      <c r="B632" s="228"/>
      <c r="C632" s="229"/>
      <c r="D632" s="225" t="s">
        <v>158</v>
      </c>
      <c r="E632" s="230" t="s">
        <v>21</v>
      </c>
      <c r="F632" s="231" t="s">
        <v>253</v>
      </c>
      <c r="G632" s="229"/>
      <c r="H632" s="230" t="s">
        <v>21</v>
      </c>
      <c r="I632" s="232"/>
      <c r="J632" s="229"/>
      <c r="K632" s="229"/>
      <c r="L632" s="233"/>
      <c r="M632" s="234"/>
      <c r="N632" s="235"/>
      <c r="O632" s="235"/>
      <c r="P632" s="235"/>
      <c r="Q632" s="235"/>
      <c r="R632" s="235"/>
      <c r="S632" s="235"/>
      <c r="T632" s="236"/>
      <c r="AT632" s="237" t="s">
        <v>158</v>
      </c>
      <c r="AU632" s="237" t="s">
        <v>84</v>
      </c>
      <c r="AV632" s="11" t="s">
        <v>77</v>
      </c>
      <c r="AW632" s="11" t="s">
        <v>35</v>
      </c>
      <c r="AX632" s="11" t="s">
        <v>72</v>
      </c>
      <c r="AY632" s="237" t="s">
        <v>147</v>
      </c>
    </row>
    <row r="633" s="12" customFormat="1">
      <c r="B633" s="238"/>
      <c r="C633" s="239"/>
      <c r="D633" s="225" t="s">
        <v>158</v>
      </c>
      <c r="E633" s="240" t="s">
        <v>21</v>
      </c>
      <c r="F633" s="241" t="s">
        <v>787</v>
      </c>
      <c r="G633" s="239"/>
      <c r="H633" s="242">
        <v>0.621</v>
      </c>
      <c r="I633" s="243"/>
      <c r="J633" s="239"/>
      <c r="K633" s="239"/>
      <c r="L633" s="244"/>
      <c r="M633" s="245"/>
      <c r="N633" s="246"/>
      <c r="O633" s="246"/>
      <c r="P633" s="246"/>
      <c r="Q633" s="246"/>
      <c r="R633" s="246"/>
      <c r="S633" s="246"/>
      <c r="T633" s="247"/>
      <c r="AT633" s="248" t="s">
        <v>158</v>
      </c>
      <c r="AU633" s="248" t="s">
        <v>84</v>
      </c>
      <c r="AV633" s="12" t="s">
        <v>84</v>
      </c>
      <c r="AW633" s="12" t="s">
        <v>35</v>
      </c>
      <c r="AX633" s="12" t="s">
        <v>72</v>
      </c>
      <c r="AY633" s="248" t="s">
        <v>147</v>
      </c>
    </row>
    <row r="634" s="13" customFormat="1">
      <c r="B634" s="249"/>
      <c r="C634" s="250"/>
      <c r="D634" s="225" t="s">
        <v>158</v>
      </c>
      <c r="E634" s="251" t="s">
        <v>21</v>
      </c>
      <c r="F634" s="252" t="s">
        <v>161</v>
      </c>
      <c r="G634" s="250"/>
      <c r="H634" s="253">
        <v>0.621</v>
      </c>
      <c r="I634" s="254"/>
      <c r="J634" s="250"/>
      <c r="K634" s="250"/>
      <c r="L634" s="255"/>
      <c r="M634" s="256"/>
      <c r="N634" s="257"/>
      <c r="O634" s="257"/>
      <c r="P634" s="257"/>
      <c r="Q634" s="257"/>
      <c r="R634" s="257"/>
      <c r="S634" s="257"/>
      <c r="T634" s="258"/>
      <c r="AT634" s="259" t="s">
        <v>158</v>
      </c>
      <c r="AU634" s="259" t="s">
        <v>84</v>
      </c>
      <c r="AV634" s="13" t="s">
        <v>154</v>
      </c>
      <c r="AW634" s="13" t="s">
        <v>35</v>
      </c>
      <c r="AX634" s="13" t="s">
        <v>77</v>
      </c>
      <c r="AY634" s="259" t="s">
        <v>147</v>
      </c>
    </row>
    <row r="635" s="1" customFormat="1" ht="38.25" customHeight="1">
      <c r="B635" s="45"/>
      <c r="C635" s="213" t="s">
        <v>788</v>
      </c>
      <c r="D635" s="213" t="s">
        <v>149</v>
      </c>
      <c r="E635" s="214" t="s">
        <v>789</v>
      </c>
      <c r="F635" s="215" t="s">
        <v>790</v>
      </c>
      <c r="G635" s="216" t="s">
        <v>168</v>
      </c>
      <c r="H635" s="217">
        <v>0.621</v>
      </c>
      <c r="I635" s="218"/>
      <c r="J635" s="219">
        <f>ROUND(I635*H635,2)</f>
        <v>0</v>
      </c>
      <c r="K635" s="215" t="s">
        <v>153</v>
      </c>
      <c r="L635" s="71"/>
      <c r="M635" s="220" t="s">
        <v>21</v>
      </c>
      <c r="N635" s="221" t="s">
        <v>43</v>
      </c>
      <c r="O635" s="46"/>
      <c r="P635" s="222">
        <f>O635*H635</f>
        <v>0</v>
      </c>
      <c r="Q635" s="222">
        <v>0.02</v>
      </c>
      <c r="R635" s="222">
        <f>Q635*H635</f>
        <v>0.012420000000000001</v>
      </c>
      <c r="S635" s="222">
        <v>0</v>
      </c>
      <c r="T635" s="223">
        <f>S635*H635</f>
        <v>0</v>
      </c>
      <c r="AR635" s="23" t="s">
        <v>154</v>
      </c>
      <c r="AT635" s="23" t="s">
        <v>149</v>
      </c>
      <c r="AU635" s="23" t="s">
        <v>84</v>
      </c>
      <c r="AY635" s="23" t="s">
        <v>147</v>
      </c>
      <c r="BE635" s="224">
        <f>IF(N635="základní",J635,0)</f>
        <v>0</v>
      </c>
      <c r="BF635" s="224">
        <f>IF(N635="snížená",J635,0)</f>
        <v>0</v>
      </c>
      <c r="BG635" s="224">
        <f>IF(N635="zákl. přenesená",J635,0)</f>
        <v>0</v>
      </c>
      <c r="BH635" s="224">
        <f>IF(N635="sníž. přenesená",J635,0)</f>
        <v>0</v>
      </c>
      <c r="BI635" s="224">
        <f>IF(N635="nulová",J635,0)</f>
        <v>0</v>
      </c>
      <c r="BJ635" s="23" t="s">
        <v>77</v>
      </c>
      <c r="BK635" s="224">
        <f>ROUND(I635*H635,2)</f>
        <v>0</v>
      </c>
      <c r="BL635" s="23" t="s">
        <v>154</v>
      </c>
      <c r="BM635" s="23" t="s">
        <v>791</v>
      </c>
    </row>
    <row r="636" s="1" customFormat="1">
      <c r="B636" s="45"/>
      <c r="C636" s="73"/>
      <c r="D636" s="225" t="s">
        <v>156</v>
      </c>
      <c r="E636" s="73"/>
      <c r="F636" s="226" t="s">
        <v>792</v>
      </c>
      <c r="G636" s="73"/>
      <c r="H636" s="73"/>
      <c r="I636" s="184"/>
      <c r="J636" s="73"/>
      <c r="K636" s="73"/>
      <c r="L636" s="71"/>
      <c r="M636" s="227"/>
      <c r="N636" s="46"/>
      <c r="O636" s="46"/>
      <c r="P636" s="46"/>
      <c r="Q636" s="46"/>
      <c r="R636" s="46"/>
      <c r="S636" s="46"/>
      <c r="T636" s="94"/>
      <c r="AT636" s="23" t="s">
        <v>156</v>
      </c>
      <c r="AU636" s="23" t="s">
        <v>84</v>
      </c>
    </row>
    <row r="637" s="11" customFormat="1">
      <c r="B637" s="228"/>
      <c r="C637" s="229"/>
      <c r="D637" s="225" t="s">
        <v>158</v>
      </c>
      <c r="E637" s="230" t="s">
        <v>21</v>
      </c>
      <c r="F637" s="231" t="s">
        <v>253</v>
      </c>
      <c r="G637" s="229"/>
      <c r="H637" s="230" t="s">
        <v>21</v>
      </c>
      <c r="I637" s="232"/>
      <c r="J637" s="229"/>
      <c r="K637" s="229"/>
      <c r="L637" s="233"/>
      <c r="M637" s="234"/>
      <c r="N637" s="235"/>
      <c r="O637" s="235"/>
      <c r="P637" s="235"/>
      <c r="Q637" s="235"/>
      <c r="R637" s="235"/>
      <c r="S637" s="235"/>
      <c r="T637" s="236"/>
      <c r="AT637" s="237" t="s">
        <v>158</v>
      </c>
      <c r="AU637" s="237" t="s">
        <v>84</v>
      </c>
      <c r="AV637" s="11" t="s">
        <v>77</v>
      </c>
      <c r="AW637" s="11" t="s">
        <v>35</v>
      </c>
      <c r="AX637" s="11" t="s">
        <v>72</v>
      </c>
      <c r="AY637" s="237" t="s">
        <v>147</v>
      </c>
    </row>
    <row r="638" s="12" customFormat="1">
      <c r="B638" s="238"/>
      <c r="C638" s="239"/>
      <c r="D638" s="225" t="s">
        <v>158</v>
      </c>
      <c r="E638" s="240" t="s">
        <v>21</v>
      </c>
      <c r="F638" s="241" t="s">
        <v>787</v>
      </c>
      <c r="G638" s="239"/>
      <c r="H638" s="242">
        <v>0.621</v>
      </c>
      <c r="I638" s="243"/>
      <c r="J638" s="239"/>
      <c r="K638" s="239"/>
      <c r="L638" s="244"/>
      <c r="M638" s="245"/>
      <c r="N638" s="246"/>
      <c r="O638" s="246"/>
      <c r="P638" s="246"/>
      <c r="Q638" s="246"/>
      <c r="R638" s="246"/>
      <c r="S638" s="246"/>
      <c r="T638" s="247"/>
      <c r="AT638" s="248" t="s">
        <v>158</v>
      </c>
      <c r="AU638" s="248" t="s">
        <v>84</v>
      </c>
      <c r="AV638" s="12" t="s">
        <v>84</v>
      </c>
      <c r="AW638" s="12" t="s">
        <v>35</v>
      </c>
      <c r="AX638" s="12" t="s">
        <v>72</v>
      </c>
      <c r="AY638" s="248" t="s">
        <v>147</v>
      </c>
    </row>
    <row r="639" s="13" customFormat="1">
      <c r="B639" s="249"/>
      <c r="C639" s="250"/>
      <c r="D639" s="225" t="s">
        <v>158</v>
      </c>
      <c r="E639" s="251" t="s">
        <v>21</v>
      </c>
      <c r="F639" s="252" t="s">
        <v>161</v>
      </c>
      <c r="G639" s="250"/>
      <c r="H639" s="253">
        <v>0.621</v>
      </c>
      <c r="I639" s="254"/>
      <c r="J639" s="250"/>
      <c r="K639" s="250"/>
      <c r="L639" s="255"/>
      <c r="M639" s="256"/>
      <c r="N639" s="257"/>
      <c r="O639" s="257"/>
      <c r="P639" s="257"/>
      <c r="Q639" s="257"/>
      <c r="R639" s="257"/>
      <c r="S639" s="257"/>
      <c r="T639" s="258"/>
      <c r="AT639" s="259" t="s">
        <v>158</v>
      </c>
      <c r="AU639" s="259" t="s">
        <v>84</v>
      </c>
      <c r="AV639" s="13" t="s">
        <v>154</v>
      </c>
      <c r="AW639" s="13" t="s">
        <v>35</v>
      </c>
      <c r="AX639" s="13" t="s">
        <v>77</v>
      </c>
      <c r="AY639" s="259" t="s">
        <v>147</v>
      </c>
    </row>
    <row r="640" s="1" customFormat="1" ht="16.5" customHeight="1">
      <c r="B640" s="45"/>
      <c r="C640" s="213" t="s">
        <v>793</v>
      </c>
      <c r="D640" s="213" t="s">
        <v>149</v>
      </c>
      <c r="E640" s="214" t="s">
        <v>794</v>
      </c>
      <c r="F640" s="215" t="s">
        <v>795</v>
      </c>
      <c r="G640" s="216" t="s">
        <v>152</v>
      </c>
      <c r="H640" s="217">
        <v>79.890000000000001</v>
      </c>
      <c r="I640" s="218"/>
      <c r="J640" s="219">
        <f>ROUND(I640*H640,2)</f>
        <v>0</v>
      </c>
      <c r="K640" s="215" t="s">
        <v>21</v>
      </c>
      <c r="L640" s="71"/>
      <c r="M640" s="220" t="s">
        <v>21</v>
      </c>
      <c r="N640" s="221" t="s">
        <v>43</v>
      </c>
      <c r="O640" s="46"/>
      <c r="P640" s="222">
        <f>O640*H640</f>
        <v>0</v>
      </c>
      <c r="Q640" s="222">
        <v>0.075480000000000005</v>
      </c>
      <c r="R640" s="222">
        <f>Q640*H640</f>
        <v>6.0300972000000002</v>
      </c>
      <c r="S640" s="222">
        <v>0</v>
      </c>
      <c r="T640" s="223">
        <f>S640*H640</f>
        <v>0</v>
      </c>
      <c r="AR640" s="23" t="s">
        <v>154</v>
      </c>
      <c r="AT640" s="23" t="s">
        <v>149</v>
      </c>
      <c r="AU640" s="23" t="s">
        <v>84</v>
      </c>
      <c r="AY640" s="23" t="s">
        <v>147</v>
      </c>
      <c r="BE640" s="224">
        <f>IF(N640="základní",J640,0)</f>
        <v>0</v>
      </c>
      <c r="BF640" s="224">
        <f>IF(N640="snížená",J640,0)</f>
        <v>0</v>
      </c>
      <c r="BG640" s="224">
        <f>IF(N640="zákl. přenesená",J640,0)</f>
        <v>0</v>
      </c>
      <c r="BH640" s="224">
        <f>IF(N640="sníž. přenesená",J640,0)</f>
        <v>0</v>
      </c>
      <c r="BI640" s="224">
        <f>IF(N640="nulová",J640,0)</f>
        <v>0</v>
      </c>
      <c r="BJ640" s="23" t="s">
        <v>77</v>
      </c>
      <c r="BK640" s="224">
        <f>ROUND(I640*H640,2)</f>
        <v>0</v>
      </c>
      <c r="BL640" s="23" t="s">
        <v>154</v>
      </c>
      <c r="BM640" s="23" t="s">
        <v>796</v>
      </c>
    </row>
    <row r="641" s="11" customFormat="1">
      <c r="B641" s="228"/>
      <c r="C641" s="229"/>
      <c r="D641" s="225" t="s">
        <v>158</v>
      </c>
      <c r="E641" s="230" t="s">
        <v>21</v>
      </c>
      <c r="F641" s="231" t="s">
        <v>485</v>
      </c>
      <c r="G641" s="229"/>
      <c r="H641" s="230" t="s">
        <v>21</v>
      </c>
      <c r="I641" s="232"/>
      <c r="J641" s="229"/>
      <c r="K641" s="229"/>
      <c r="L641" s="233"/>
      <c r="M641" s="234"/>
      <c r="N641" s="235"/>
      <c r="O641" s="235"/>
      <c r="P641" s="235"/>
      <c r="Q641" s="235"/>
      <c r="R641" s="235"/>
      <c r="S641" s="235"/>
      <c r="T641" s="236"/>
      <c r="AT641" s="237" t="s">
        <v>158</v>
      </c>
      <c r="AU641" s="237" t="s">
        <v>84</v>
      </c>
      <c r="AV641" s="11" t="s">
        <v>77</v>
      </c>
      <c r="AW641" s="11" t="s">
        <v>35</v>
      </c>
      <c r="AX641" s="11" t="s">
        <v>72</v>
      </c>
      <c r="AY641" s="237" t="s">
        <v>147</v>
      </c>
    </row>
    <row r="642" s="12" customFormat="1">
      <c r="B642" s="238"/>
      <c r="C642" s="239"/>
      <c r="D642" s="225" t="s">
        <v>158</v>
      </c>
      <c r="E642" s="240" t="s">
        <v>21</v>
      </c>
      <c r="F642" s="241" t="s">
        <v>797</v>
      </c>
      <c r="G642" s="239"/>
      <c r="H642" s="242">
        <v>11.18</v>
      </c>
      <c r="I642" s="243"/>
      <c r="J642" s="239"/>
      <c r="K642" s="239"/>
      <c r="L642" s="244"/>
      <c r="M642" s="245"/>
      <c r="N642" s="246"/>
      <c r="O642" s="246"/>
      <c r="P642" s="246"/>
      <c r="Q642" s="246"/>
      <c r="R642" s="246"/>
      <c r="S642" s="246"/>
      <c r="T642" s="247"/>
      <c r="AT642" s="248" t="s">
        <v>158</v>
      </c>
      <c r="AU642" s="248" t="s">
        <v>84</v>
      </c>
      <c r="AV642" s="12" t="s">
        <v>84</v>
      </c>
      <c r="AW642" s="12" t="s">
        <v>35</v>
      </c>
      <c r="AX642" s="12" t="s">
        <v>72</v>
      </c>
      <c r="AY642" s="248" t="s">
        <v>147</v>
      </c>
    </row>
    <row r="643" s="12" customFormat="1">
      <c r="B643" s="238"/>
      <c r="C643" s="239"/>
      <c r="D643" s="225" t="s">
        <v>158</v>
      </c>
      <c r="E643" s="240" t="s">
        <v>21</v>
      </c>
      <c r="F643" s="241" t="s">
        <v>798</v>
      </c>
      <c r="G643" s="239"/>
      <c r="H643" s="242">
        <v>7.71</v>
      </c>
      <c r="I643" s="243"/>
      <c r="J643" s="239"/>
      <c r="K643" s="239"/>
      <c r="L643" s="244"/>
      <c r="M643" s="245"/>
      <c r="N643" s="246"/>
      <c r="O643" s="246"/>
      <c r="P643" s="246"/>
      <c r="Q643" s="246"/>
      <c r="R643" s="246"/>
      <c r="S643" s="246"/>
      <c r="T643" s="247"/>
      <c r="AT643" s="248" t="s">
        <v>158</v>
      </c>
      <c r="AU643" s="248" t="s">
        <v>84</v>
      </c>
      <c r="AV643" s="12" t="s">
        <v>84</v>
      </c>
      <c r="AW643" s="12" t="s">
        <v>35</v>
      </c>
      <c r="AX643" s="12" t="s">
        <v>72</v>
      </c>
      <c r="AY643" s="248" t="s">
        <v>147</v>
      </c>
    </row>
    <row r="644" s="12" customFormat="1">
      <c r="B644" s="238"/>
      <c r="C644" s="239"/>
      <c r="D644" s="225" t="s">
        <v>158</v>
      </c>
      <c r="E644" s="240" t="s">
        <v>21</v>
      </c>
      <c r="F644" s="241" t="s">
        <v>799</v>
      </c>
      <c r="G644" s="239"/>
      <c r="H644" s="242">
        <v>42.640000000000001</v>
      </c>
      <c r="I644" s="243"/>
      <c r="J644" s="239"/>
      <c r="K644" s="239"/>
      <c r="L644" s="244"/>
      <c r="M644" s="245"/>
      <c r="N644" s="246"/>
      <c r="O644" s="246"/>
      <c r="P644" s="246"/>
      <c r="Q644" s="246"/>
      <c r="R644" s="246"/>
      <c r="S644" s="246"/>
      <c r="T644" s="247"/>
      <c r="AT644" s="248" t="s">
        <v>158</v>
      </c>
      <c r="AU644" s="248" t="s">
        <v>84</v>
      </c>
      <c r="AV644" s="12" t="s">
        <v>84</v>
      </c>
      <c r="AW644" s="12" t="s">
        <v>35</v>
      </c>
      <c r="AX644" s="12" t="s">
        <v>72</v>
      </c>
      <c r="AY644" s="248" t="s">
        <v>147</v>
      </c>
    </row>
    <row r="645" s="12" customFormat="1">
      <c r="B645" s="238"/>
      <c r="C645" s="239"/>
      <c r="D645" s="225" t="s">
        <v>158</v>
      </c>
      <c r="E645" s="240" t="s">
        <v>21</v>
      </c>
      <c r="F645" s="241" t="s">
        <v>800</v>
      </c>
      <c r="G645" s="239"/>
      <c r="H645" s="242">
        <v>18.359999999999999</v>
      </c>
      <c r="I645" s="243"/>
      <c r="J645" s="239"/>
      <c r="K645" s="239"/>
      <c r="L645" s="244"/>
      <c r="M645" s="245"/>
      <c r="N645" s="246"/>
      <c r="O645" s="246"/>
      <c r="P645" s="246"/>
      <c r="Q645" s="246"/>
      <c r="R645" s="246"/>
      <c r="S645" s="246"/>
      <c r="T645" s="247"/>
      <c r="AT645" s="248" t="s">
        <v>158</v>
      </c>
      <c r="AU645" s="248" t="s">
        <v>84</v>
      </c>
      <c r="AV645" s="12" t="s">
        <v>84</v>
      </c>
      <c r="AW645" s="12" t="s">
        <v>35</v>
      </c>
      <c r="AX645" s="12" t="s">
        <v>72</v>
      </c>
      <c r="AY645" s="248" t="s">
        <v>147</v>
      </c>
    </row>
    <row r="646" s="13" customFormat="1">
      <c r="B646" s="249"/>
      <c r="C646" s="250"/>
      <c r="D646" s="225" t="s">
        <v>158</v>
      </c>
      <c r="E646" s="251" t="s">
        <v>21</v>
      </c>
      <c r="F646" s="252" t="s">
        <v>161</v>
      </c>
      <c r="G646" s="250"/>
      <c r="H646" s="253">
        <v>79.890000000000001</v>
      </c>
      <c r="I646" s="254"/>
      <c r="J646" s="250"/>
      <c r="K646" s="250"/>
      <c r="L646" s="255"/>
      <c r="M646" s="256"/>
      <c r="N646" s="257"/>
      <c r="O646" s="257"/>
      <c r="P646" s="257"/>
      <c r="Q646" s="257"/>
      <c r="R646" s="257"/>
      <c r="S646" s="257"/>
      <c r="T646" s="258"/>
      <c r="AT646" s="259" t="s">
        <v>158</v>
      </c>
      <c r="AU646" s="259" t="s">
        <v>84</v>
      </c>
      <c r="AV646" s="13" t="s">
        <v>154</v>
      </c>
      <c r="AW646" s="13" t="s">
        <v>35</v>
      </c>
      <c r="AX646" s="13" t="s">
        <v>77</v>
      </c>
      <c r="AY646" s="259" t="s">
        <v>147</v>
      </c>
    </row>
    <row r="647" s="1" customFormat="1" ht="16.5" customHeight="1">
      <c r="B647" s="45"/>
      <c r="C647" s="213" t="s">
        <v>801</v>
      </c>
      <c r="D647" s="213" t="s">
        <v>149</v>
      </c>
      <c r="E647" s="214" t="s">
        <v>802</v>
      </c>
      <c r="F647" s="215" t="s">
        <v>803</v>
      </c>
      <c r="G647" s="216" t="s">
        <v>152</v>
      </c>
      <c r="H647" s="217">
        <v>123.15000000000001</v>
      </c>
      <c r="I647" s="218"/>
      <c r="J647" s="219">
        <f>ROUND(I647*H647,2)</f>
        <v>0</v>
      </c>
      <c r="K647" s="215" t="s">
        <v>21</v>
      </c>
      <c r="L647" s="71"/>
      <c r="M647" s="220" t="s">
        <v>21</v>
      </c>
      <c r="N647" s="221" t="s">
        <v>43</v>
      </c>
      <c r="O647" s="46"/>
      <c r="P647" s="222">
        <f>O647*H647</f>
        <v>0</v>
      </c>
      <c r="Q647" s="222">
        <v>0.075480000000000005</v>
      </c>
      <c r="R647" s="222">
        <f>Q647*H647</f>
        <v>9.2953620000000008</v>
      </c>
      <c r="S647" s="222">
        <v>0</v>
      </c>
      <c r="T647" s="223">
        <f>S647*H647</f>
        <v>0</v>
      </c>
      <c r="AR647" s="23" t="s">
        <v>154</v>
      </c>
      <c r="AT647" s="23" t="s">
        <v>149</v>
      </c>
      <c r="AU647" s="23" t="s">
        <v>84</v>
      </c>
      <c r="AY647" s="23" t="s">
        <v>147</v>
      </c>
      <c r="BE647" s="224">
        <f>IF(N647="základní",J647,0)</f>
        <v>0</v>
      </c>
      <c r="BF647" s="224">
        <f>IF(N647="snížená",J647,0)</f>
        <v>0</v>
      </c>
      <c r="BG647" s="224">
        <f>IF(N647="zákl. přenesená",J647,0)</f>
        <v>0</v>
      </c>
      <c r="BH647" s="224">
        <f>IF(N647="sníž. přenesená",J647,0)</f>
        <v>0</v>
      </c>
      <c r="BI647" s="224">
        <f>IF(N647="nulová",J647,0)</f>
        <v>0</v>
      </c>
      <c r="BJ647" s="23" t="s">
        <v>77</v>
      </c>
      <c r="BK647" s="224">
        <f>ROUND(I647*H647,2)</f>
        <v>0</v>
      </c>
      <c r="BL647" s="23" t="s">
        <v>154</v>
      </c>
      <c r="BM647" s="23" t="s">
        <v>804</v>
      </c>
    </row>
    <row r="648" s="11" customFormat="1">
      <c r="B648" s="228"/>
      <c r="C648" s="229"/>
      <c r="D648" s="225" t="s">
        <v>158</v>
      </c>
      <c r="E648" s="230" t="s">
        <v>21</v>
      </c>
      <c r="F648" s="231" t="s">
        <v>485</v>
      </c>
      <c r="G648" s="229"/>
      <c r="H648" s="230" t="s">
        <v>21</v>
      </c>
      <c r="I648" s="232"/>
      <c r="J648" s="229"/>
      <c r="K648" s="229"/>
      <c r="L648" s="233"/>
      <c r="M648" s="234"/>
      <c r="N648" s="235"/>
      <c r="O648" s="235"/>
      <c r="P648" s="235"/>
      <c r="Q648" s="235"/>
      <c r="R648" s="235"/>
      <c r="S648" s="235"/>
      <c r="T648" s="236"/>
      <c r="AT648" s="237" t="s">
        <v>158</v>
      </c>
      <c r="AU648" s="237" t="s">
        <v>84</v>
      </c>
      <c r="AV648" s="11" t="s">
        <v>77</v>
      </c>
      <c r="AW648" s="11" t="s">
        <v>35</v>
      </c>
      <c r="AX648" s="11" t="s">
        <v>72</v>
      </c>
      <c r="AY648" s="237" t="s">
        <v>147</v>
      </c>
    </row>
    <row r="649" s="12" customFormat="1">
      <c r="B649" s="238"/>
      <c r="C649" s="239"/>
      <c r="D649" s="225" t="s">
        <v>158</v>
      </c>
      <c r="E649" s="240" t="s">
        <v>21</v>
      </c>
      <c r="F649" s="241" t="s">
        <v>805</v>
      </c>
      <c r="G649" s="239"/>
      <c r="H649" s="242">
        <v>123.15000000000001</v>
      </c>
      <c r="I649" s="243"/>
      <c r="J649" s="239"/>
      <c r="K649" s="239"/>
      <c r="L649" s="244"/>
      <c r="M649" s="245"/>
      <c r="N649" s="246"/>
      <c r="O649" s="246"/>
      <c r="P649" s="246"/>
      <c r="Q649" s="246"/>
      <c r="R649" s="246"/>
      <c r="S649" s="246"/>
      <c r="T649" s="247"/>
      <c r="AT649" s="248" t="s">
        <v>158</v>
      </c>
      <c r="AU649" s="248" t="s">
        <v>84</v>
      </c>
      <c r="AV649" s="12" t="s">
        <v>84</v>
      </c>
      <c r="AW649" s="12" t="s">
        <v>35</v>
      </c>
      <c r="AX649" s="12" t="s">
        <v>72</v>
      </c>
      <c r="AY649" s="248" t="s">
        <v>147</v>
      </c>
    </row>
    <row r="650" s="13" customFormat="1">
      <c r="B650" s="249"/>
      <c r="C650" s="250"/>
      <c r="D650" s="225" t="s">
        <v>158</v>
      </c>
      <c r="E650" s="251" t="s">
        <v>21</v>
      </c>
      <c r="F650" s="252" t="s">
        <v>161</v>
      </c>
      <c r="G650" s="250"/>
      <c r="H650" s="253">
        <v>123.15000000000001</v>
      </c>
      <c r="I650" s="254"/>
      <c r="J650" s="250"/>
      <c r="K650" s="250"/>
      <c r="L650" s="255"/>
      <c r="M650" s="256"/>
      <c r="N650" s="257"/>
      <c r="O650" s="257"/>
      <c r="P650" s="257"/>
      <c r="Q650" s="257"/>
      <c r="R650" s="257"/>
      <c r="S650" s="257"/>
      <c r="T650" s="258"/>
      <c r="AT650" s="259" t="s">
        <v>158</v>
      </c>
      <c r="AU650" s="259" t="s">
        <v>84</v>
      </c>
      <c r="AV650" s="13" t="s">
        <v>154</v>
      </c>
      <c r="AW650" s="13" t="s">
        <v>35</v>
      </c>
      <c r="AX650" s="13" t="s">
        <v>77</v>
      </c>
      <c r="AY650" s="259" t="s">
        <v>147</v>
      </c>
    </row>
    <row r="651" s="1" customFormat="1" ht="25.5" customHeight="1">
      <c r="B651" s="45"/>
      <c r="C651" s="213" t="s">
        <v>806</v>
      </c>
      <c r="D651" s="213" t="s">
        <v>149</v>
      </c>
      <c r="E651" s="214" t="s">
        <v>807</v>
      </c>
      <c r="F651" s="215" t="s">
        <v>808</v>
      </c>
      <c r="G651" s="216" t="s">
        <v>152</v>
      </c>
      <c r="H651" s="217">
        <v>21.879999999999999</v>
      </c>
      <c r="I651" s="218"/>
      <c r="J651" s="219">
        <f>ROUND(I651*H651,2)</f>
        <v>0</v>
      </c>
      <c r="K651" s="215" t="s">
        <v>153</v>
      </c>
      <c r="L651" s="71"/>
      <c r="M651" s="220" t="s">
        <v>21</v>
      </c>
      <c r="N651" s="221" t="s">
        <v>43</v>
      </c>
      <c r="O651" s="46"/>
      <c r="P651" s="222">
        <f>O651*H651</f>
        <v>0</v>
      </c>
      <c r="Q651" s="222">
        <v>0</v>
      </c>
      <c r="R651" s="222">
        <f>Q651*H651</f>
        <v>0</v>
      </c>
      <c r="S651" s="222">
        <v>0</v>
      </c>
      <c r="T651" s="223">
        <f>S651*H651</f>
        <v>0</v>
      </c>
      <c r="AR651" s="23" t="s">
        <v>154</v>
      </c>
      <c r="AT651" s="23" t="s">
        <v>149</v>
      </c>
      <c r="AU651" s="23" t="s">
        <v>84</v>
      </c>
      <c r="AY651" s="23" t="s">
        <v>147</v>
      </c>
      <c r="BE651" s="224">
        <f>IF(N651="základní",J651,0)</f>
        <v>0</v>
      </c>
      <c r="BF651" s="224">
        <f>IF(N651="snížená",J651,0)</f>
        <v>0</v>
      </c>
      <c r="BG651" s="224">
        <f>IF(N651="zákl. přenesená",J651,0)</f>
        <v>0</v>
      </c>
      <c r="BH651" s="224">
        <f>IF(N651="sníž. přenesená",J651,0)</f>
        <v>0</v>
      </c>
      <c r="BI651" s="224">
        <f>IF(N651="nulová",J651,0)</f>
        <v>0</v>
      </c>
      <c r="BJ651" s="23" t="s">
        <v>77</v>
      </c>
      <c r="BK651" s="224">
        <f>ROUND(I651*H651,2)</f>
        <v>0</v>
      </c>
      <c r="BL651" s="23" t="s">
        <v>154</v>
      </c>
      <c r="BM651" s="23" t="s">
        <v>809</v>
      </c>
    </row>
    <row r="652" s="11" customFormat="1">
      <c r="B652" s="228"/>
      <c r="C652" s="229"/>
      <c r="D652" s="225" t="s">
        <v>158</v>
      </c>
      <c r="E652" s="230" t="s">
        <v>21</v>
      </c>
      <c r="F652" s="231" t="s">
        <v>485</v>
      </c>
      <c r="G652" s="229"/>
      <c r="H652" s="230" t="s">
        <v>21</v>
      </c>
      <c r="I652" s="232"/>
      <c r="J652" s="229"/>
      <c r="K652" s="229"/>
      <c r="L652" s="233"/>
      <c r="M652" s="234"/>
      <c r="N652" s="235"/>
      <c r="O652" s="235"/>
      <c r="P652" s="235"/>
      <c r="Q652" s="235"/>
      <c r="R652" s="235"/>
      <c r="S652" s="235"/>
      <c r="T652" s="236"/>
      <c r="AT652" s="237" t="s">
        <v>158</v>
      </c>
      <c r="AU652" s="237" t="s">
        <v>84</v>
      </c>
      <c r="AV652" s="11" t="s">
        <v>77</v>
      </c>
      <c r="AW652" s="11" t="s">
        <v>35</v>
      </c>
      <c r="AX652" s="11" t="s">
        <v>72</v>
      </c>
      <c r="AY652" s="237" t="s">
        <v>147</v>
      </c>
    </row>
    <row r="653" s="12" customFormat="1">
      <c r="B653" s="238"/>
      <c r="C653" s="239"/>
      <c r="D653" s="225" t="s">
        <v>158</v>
      </c>
      <c r="E653" s="240" t="s">
        <v>21</v>
      </c>
      <c r="F653" s="241" t="s">
        <v>810</v>
      </c>
      <c r="G653" s="239"/>
      <c r="H653" s="242">
        <v>14.17</v>
      </c>
      <c r="I653" s="243"/>
      <c r="J653" s="239"/>
      <c r="K653" s="239"/>
      <c r="L653" s="244"/>
      <c r="M653" s="245"/>
      <c r="N653" s="246"/>
      <c r="O653" s="246"/>
      <c r="P653" s="246"/>
      <c r="Q653" s="246"/>
      <c r="R653" s="246"/>
      <c r="S653" s="246"/>
      <c r="T653" s="247"/>
      <c r="AT653" s="248" t="s">
        <v>158</v>
      </c>
      <c r="AU653" s="248" t="s">
        <v>84</v>
      </c>
      <c r="AV653" s="12" t="s">
        <v>84</v>
      </c>
      <c r="AW653" s="12" t="s">
        <v>35</v>
      </c>
      <c r="AX653" s="12" t="s">
        <v>72</v>
      </c>
      <c r="AY653" s="248" t="s">
        <v>147</v>
      </c>
    </row>
    <row r="654" s="12" customFormat="1">
      <c r="B654" s="238"/>
      <c r="C654" s="239"/>
      <c r="D654" s="225" t="s">
        <v>158</v>
      </c>
      <c r="E654" s="240" t="s">
        <v>21</v>
      </c>
      <c r="F654" s="241" t="s">
        <v>798</v>
      </c>
      <c r="G654" s="239"/>
      <c r="H654" s="242">
        <v>7.71</v>
      </c>
      <c r="I654" s="243"/>
      <c r="J654" s="239"/>
      <c r="K654" s="239"/>
      <c r="L654" s="244"/>
      <c r="M654" s="245"/>
      <c r="N654" s="246"/>
      <c r="O654" s="246"/>
      <c r="P654" s="246"/>
      <c r="Q654" s="246"/>
      <c r="R654" s="246"/>
      <c r="S654" s="246"/>
      <c r="T654" s="247"/>
      <c r="AT654" s="248" t="s">
        <v>158</v>
      </c>
      <c r="AU654" s="248" t="s">
        <v>84</v>
      </c>
      <c r="AV654" s="12" t="s">
        <v>84</v>
      </c>
      <c r="AW654" s="12" t="s">
        <v>35</v>
      </c>
      <c r="AX654" s="12" t="s">
        <v>72</v>
      </c>
      <c r="AY654" s="248" t="s">
        <v>147</v>
      </c>
    </row>
    <row r="655" s="13" customFormat="1">
      <c r="B655" s="249"/>
      <c r="C655" s="250"/>
      <c r="D655" s="225" t="s">
        <v>158</v>
      </c>
      <c r="E655" s="251" t="s">
        <v>21</v>
      </c>
      <c r="F655" s="252" t="s">
        <v>161</v>
      </c>
      <c r="G655" s="250"/>
      <c r="H655" s="253">
        <v>21.879999999999999</v>
      </c>
      <c r="I655" s="254"/>
      <c r="J655" s="250"/>
      <c r="K655" s="250"/>
      <c r="L655" s="255"/>
      <c r="M655" s="256"/>
      <c r="N655" s="257"/>
      <c r="O655" s="257"/>
      <c r="P655" s="257"/>
      <c r="Q655" s="257"/>
      <c r="R655" s="257"/>
      <c r="S655" s="257"/>
      <c r="T655" s="258"/>
      <c r="AT655" s="259" t="s">
        <v>158</v>
      </c>
      <c r="AU655" s="259" t="s">
        <v>84</v>
      </c>
      <c r="AV655" s="13" t="s">
        <v>154</v>
      </c>
      <c r="AW655" s="13" t="s">
        <v>35</v>
      </c>
      <c r="AX655" s="13" t="s">
        <v>77</v>
      </c>
      <c r="AY655" s="259" t="s">
        <v>147</v>
      </c>
    </row>
    <row r="656" s="1" customFormat="1" ht="25.5" customHeight="1">
      <c r="B656" s="45"/>
      <c r="C656" s="213" t="s">
        <v>811</v>
      </c>
      <c r="D656" s="213" t="s">
        <v>149</v>
      </c>
      <c r="E656" s="214" t="s">
        <v>812</v>
      </c>
      <c r="F656" s="215" t="s">
        <v>813</v>
      </c>
      <c r="G656" s="216" t="s">
        <v>443</v>
      </c>
      <c r="H656" s="217">
        <v>17.57</v>
      </c>
      <c r="I656" s="218"/>
      <c r="J656" s="219">
        <f>ROUND(I656*H656,2)</f>
        <v>0</v>
      </c>
      <c r="K656" s="215" t="s">
        <v>153</v>
      </c>
      <c r="L656" s="71"/>
      <c r="M656" s="220" t="s">
        <v>21</v>
      </c>
      <c r="N656" s="221" t="s">
        <v>43</v>
      </c>
      <c r="O656" s="46"/>
      <c r="P656" s="222">
        <f>O656*H656</f>
        <v>0</v>
      </c>
      <c r="Q656" s="222">
        <v>1.0000000000000001E-05</v>
      </c>
      <c r="R656" s="222">
        <f>Q656*H656</f>
        <v>0.00017570000000000002</v>
      </c>
      <c r="S656" s="222">
        <v>0</v>
      </c>
      <c r="T656" s="223">
        <f>S656*H656</f>
        <v>0</v>
      </c>
      <c r="AR656" s="23" t="s">
        <v>154</v>
      </c>
      <c r="AT656" s="23" t="s">
        <v>149</v>
      </c>
      <c r="AU656" s="23" t="s">
        <v>84</v>
      </c>
      <c r="AY656" s="23" t="s">
        <v>147</v>
      </c>
      <c r="BE656" s="224">
        <f>IF(N656="základní",J656,0)</f>
        <v>0</v>
      </c>
      <c r="BF656" s="224">
        <f>IF(N656="snížená",J656,0)</f>
        <v>0</v>
      </c>
      <c r="BG656" s="224">
        <f>IF(N656="zákl. přenesená",J656,0)</f>
        <v>0</v>
      </c>
      <c r="BH656" s="224">
        <f>IF(N656="sníž. přenesená",J656,0)</f>
        <v>0</v>
      </c>
      <c r="BI656" s="224">
        <f>IF(N656="nulová",J656,0)</f>
        <v>0</v>
      </c>
      <c r="BJ656" s="23" t="s">
        <v>77</v>
      </c>
      <c r="BK656" s="224">
        <f>ROUND(I656*H656,2)</f>
        <v>0</v>
      </c>
      <c r="BL656" s="23" t="s">
        <v>154</v>
      </c>
      <c r="BM656" s="23" t="s">
        <v>814</v>
      </c>
    </row>
    <row r="657" s="1" customFormat="1">
      <c r="B657" s="45"/>
      <c r="C657" s="73"/>
      <c r="D657" s="225" t="s">
        <v>156</v>
      </c>
      <c r="E657" s="73"/>
      <c r="F657" s="226" t="s">
        <v>815</v>
      </c>
      <c r="G657" s="73"/>
      <c r="H657" s="73"/>
      <c r="I657" s="184"/>
      <c r="J657" s="73"/>
      <c r="K657" s="73"/>
      <c r="L657" s="71"/>
      <c r="M657" s="227"/>
      <c r="N657" s="46"/>
      <c r="O657" s="46"/>
      <c r="P657" s="46"/>
      <c r="Q657" s="46"/>
      <c r="R657" s="46"/>
      <c r="S657" s="46"/>
      <c r="T657" s="94"/>
      <c r="AT657" s="23" t="s">
        <v>156</v>
      </c>
      <c r="AU657" s="23" t="s">
        <v>84</v>
      </c>
    </row>
    <row r="658" s="11" customFormat="1">
      <c r="B658" s="228"/>
      <c r="C658" s="229"/>
      <c r="D658" s="225" t="s">
        <v>158</v>
      </c>
      <c r="E658" s="230" t="s">
        <v>21</v>
      </c>
      <c r="F658" s="231" t="s">
        <v>485</v>
      </c>
      <c r="G658" s="229"/>
      <c r="H658" s="230" t="s">
        <v>21</v>
      </c>
      <c r="I658" s="232"/>
      <c r="J658" s="229"/>
      <c r="K658" s="229"/>
      <c r="L658" s="233"/>
      <c r="M658" s="234"/>
      <c r="N658" s="235"/>
      <c r="O658" s="235"/>
      <c r="P658" s="235"/>
      <c r="Q658" s="235"/>
      <c r="R658" s="235"/>
      <c r="S658" s="235"/>
      <c r="T658" s="236"/>
      <c r="AT658" s="237" t="s">
        <v>158</v>
      </c>
      <c r="AU658" s="237" t="s">
        <v>84</v>
      </c>
      <c r="AV658" s="11" t="s">
        <v>77</v>
      </c>
      <c r="AW658" s="11" t="s">
        <v>35</v>
      </c>
      <c r="AX658" s="11" t="s">
        <v>72</v>
      </c>
      <c r="AY658" s="237" t="s">
        <v>147</v>
      </c>
    </row>
    <row r="659" s="12" customFormat="1">
      <c r="B659" s="238"/>
      <c r="C659" s="239"/>
      <c r="D659" s="225" t="s">
        <v>158</v>
      </c>
      <c r="E659" s="240" t="s">
        <v>21</v>
      </c>
      <c r="F659" s="241" t="s">
        <v>816</v>
      </c>
      <c r="G659" s="239"/>
      <c r="H659" s="242">
        <v>17.57</v>
      </c>
      <c r="I659" s="243"/>
      <c r="J659" s="239"/>
      <c r="K659" s="239"/>
      <c r="L659" s="244"/>
      <c r="M659" s="245"/>
      <c r="N659" s="246"/>
      <c r="O659" s="246"/>
      <c r="P659" s="246"/>
      <c r="Q659" s="246"/>
      <c r="R659" s="246"/>
      <c r="S659" s="246"/>
      <c r="T659" s="247"/>
      <c r="AT659" s="248" t="s">
        <v>158</v>
      </c>
      <c r="AU659" s="248" t="s">
        <v>84</v>
      </c>
      <c r="AV659" s="12" t="s">
        <v>84</v>
      </c>
      <c r="AW659" s="12" t="s">
        <v>35</v>
      </c>
      <c r="AX659" s="12" t="s">
        <v>72</v>
      </c>
      <c r="AY659" s="248" t="s">
        <v>147</v>
      </c>
    </row>
    <row r="660" s="13" customFormat="1">
      <c r="B660" s="249"/>
      <c r="C660" s="250"/>
      <c r="D660" s="225" t="s">
        <v>158</v>
      </c>
      <c r="E660" s="251" t="s">
        <v>21</v>
      </c>
      <c r="F660" s="252" t="s">
        <v>161</v>
      </c>
      <c r="G660" s="250"/>
      <c r="H660" s="253">
        <v>17.57</v>
      </c>
      <c r="I660" s="254"/>
      <c r="J660" s="250"/>
      <c r="K660" s="250"/>
      <c r="L660" s="255"/>
      <c r="M660" s="256"/>
      <c r="N660" s="257"/>
      <c r="O660" s="257"/>
      <c r="P660" s="257"/>
      <c r="Q660" s="257"/>
      <c r="R660" s="257"/>
      <c r="S660" s="257"/>
      <c r="T660" s="258"/>
      <c r="AT660" s="259" t="s">
        <v>158</v>
      </c>
      <c r="AU660" s="259" t="s">
        <v>84</v>
      </c>
      <c r="AV660" s="13" t="s">
        <v>154</v>
      </c>
      <c r="AW660" s="13" t="s">
        <v>35</v>
      </c>
      <c r="AX660" s="13" t="s">
        <v>77</v>
      </c>
      <c r="AY660" s="259" t="s">
        <v>147</v>
      </c>
    </row>
    <row r="661" s="1" customFormat="1" ht="25.5" customHeight="1">
      <c r="B661" s="45"/>
      <c r="C661" s="213" t="s">
        <v>817</v>
      </c>
      <c r="D661" s="213" t="s">
        <v>149</v>
      </c>
      <c r="E661" s="214" t="s">
        <v>818</v>
      </c>
      <c r="F661" s="215" t="s">
        <v>819</v>
      </c>
      <c r="G661" s="216" t="s">
        <v>367</v>
      </c>
      <c r="H661" s="217">
        <v>3</v>
      </c>
      <c r="I661" s="218"/>
      <c r="J661" s="219">
        <f>ROUND(I661*H661,2)</f>
        <v>0</v>
      </c>
      <c r="K661" s="215" t="s">
        <v>153</v>
      </c>
      <c r="L661" s="71"/>
      <c r="M661" s="220" t="s">
        <v>21</v>
      </c>
      <c r="N661" s="221" t="s">
        <v>43</v>
      </c>
      <c r="O661" s="46"/>
      <c r="P661" s="222">
        <f>O661*H661</f>
        <v>0</v>
      </c>
      <c r="Q661" s="222">
        <v>0.04684</v>
      </c>
      <c r="R661" s="222">
        <f>Q661*H661</f>
        <v>0.14052000000000001</v>
      </c>
      <c r="S661" s="222">
        <v>0</v>
      </c>
      <c r="T661" s="223">
        <f>S661*H661</f>
        <v>0</v>
      </c>
      <c r="AR661" s="23" t="s">
        <v>154</v>
      </c>
      <c r="AT661" s="23" t="s">
        <v>149</v>
      </c>
      <c r="AU661" s="23" t="s">
        <v>84</v>
      </c>
      <c r="AY661" s="23" t="s">
        <v>147</v>
      </c>
      <c r="BE661" s="224">
        <f>IF(N661="základní",J661,0)</f>
        <v>0</v>
      </c>
      <c r="BF661" s="224">
        <f>IF(N661="snížená",J661,0)</f>
        <v>0</v>
      </c>
      <c r="BG661" s="224">
        <f>IF(N661="zákl. přenesená",J661,0)</f>
        <v>0</v>
      </c>
      <c r="BH661" s="224">
        <f>IF(N661="sníž. přenesená",J661,0)</f>
        <v>0</v>
      </c>
      <c r="BI661" s="224">
        <f>IF(N661="nulová",J661,0)</f>
        <v>0</v>
      </c>
      <c r="BJ661" s="23" t="s">
        <v>77</v>
      </c>
      <c r="BK661" s="224">
        <f>ROUND(I661*H661,2)</f>
        <v>0</v>
      </c>
      <c r="BL661" s="23" t="s">
        <v>154</v>
      </c>
      <c r="BM661" s="23" t="s">
        <v>820</v>
      </c>
    </row>
    <row r="662" s="1" customFormat="1">
      <c r="B662" s="45"/>
      <c r="C662" s="73"/>
      <c r="D662" s="225" t="s">
        <v>156</v>
      </c>
      <c r="E662" s="73"/>
      <c r="F662" s="226" t="s">
        <v>821</v>
      </c>
      <c r="G662" s="73"/>
      <c r="H662" s="73"/>
      <c r="I662" s="184"/>
      <c r="J662" s="73"/>
      <c r="K662" s="73"/>
      <c r="L662" s="71"/>
      <c r="M662" s="227"/>
      <c r="N662" s="46"/>
      <c r="O662" s="46"/>
      <c r="P662" s="46"/>
      <c r="Q662" s="46"/>
      <c r="R662" s="46"/>
      <c r="S662" s="46"/>
      <c r="T662" s="94"/>
      <c r="AT662" s="23" t="s">
        <v>156</v>
      </c>
      <c r="AU662" s="23" t="s">
        <v>84</v>
      </c>
    </row>
    <row r="663" s="11" customFormat="1">
      <c r="B663" s="228"/>
      <c r="C663" s="229"/>
      <c r="D663" s="225" t="s">
        <v>158</v>
      </c>
      <c r="E663" s="230" t="s">
        <v>21</v>
      </c>
      <c r="F663" s="231" t="s">
        <v>822</v>
      </c>
      <c r="G663" s="229"/>
      <c r="H663" s="230" t="s">
        <v>21</v>
      </c>
      <c r="I663" s="232"/>
      <c r="J663" s="229"/>
      <c r="K663" s="229"/>
      <c r="L663" s="233"/>
      <c r="M663" s="234"/>
      <c r="N663" s="235"/>
      <c r="O663" s="235"/>
      <c r="P663" s="235"/>
      <c r="Q663" s="235"/>
      <c r="R663" s="235"/>
      <c r="S663" s="235"/>
      <c r="T663" s="236"/>
      <c r="AT663" s="237" t="s">
        <v>158</v>
      </c>
      <c r="AU663" s="237" t="s">
        <v>84</v>
      </c>
      <c r="AV663" s="11" t="s">
        <v>77</v>
      </c>
      <c r="AW663" s="11" t="s">
        <v>35</v>
      </c>
      <c r="AX663" s="11" t="s">
        <v>72</v>
      </c>
      <c r="AY663" s="237" t="s">
        <v>147</v>
      </c>
    </row>
    <row r="664" s="12" customFormat="1">
      <c r="B664" s="238"/>
      <c r="C664" s="239"/>
      <c r="D664" s="225" t="s">
        <v>158</v>
      </c>
      <c r="E664" s="240" t="s">
        <v>21</v>
      </c>
      <c r="F664" s="241" t="s">
        <v>823</v>
      </c>
      <c r="G664" s="239"/>
      <c r="H664" s="242">
        <v>1</v>
      </c>
      <c r="I664" s="243"/>
      <c r="J664" s="239"/>
      <c r="K664" s="239"/>
      <c r="L664" s="244"/>
      <c r="M664" s="245"/>
      <c r="N664" s="246"/>
      <c r="O664" s="246"/>
      <c r="P664" s="246"/>
      <c r="Q664" s="246"/>
      <c r="R664" s="246"/>
      <c r="S664" s="246"/>
      <c r="T664" s="247"/>
      <c r="AT664" s="248" t="s">
        <v>158</v>
      </c>
      <c r="AU664" s="248" t="s">
        <v>84</v>
      </c>
      <c r="AV664" s="12" t="s">
        <v>84</v>
      </c>
      <c r="AW664" s="12" t="s">
        <v>35</v>
      </c>
      <c r="AX664" s="12" t="s">
        <v>72</v>
      </c>
      <c r="AY664" s="248" t="s">
        <v>147</v>
      </c>
    </row>
    <row r="665" s="12" customFormat="1">
      <c r="B665" s="238"/>
      <c r="C665" s="239"/>
      <c r="D665" s="225" t="s">
        <v>158</v>
      </c>
      <c r="E665" s="240" t="s">
        <v>21</v>
      </c>
      <c r="F665" s="241" t="s">
        <v>824</v>
      </c>
      <c r="G665" s="239"/>
      <c r="H665" s="242">
        <v>1</v>
      </c>
      <c r="I665" s="243"/>
      <c r="J665" s="239"/>
      <c r="K665" s="239"/>
      <c r="L665" s="244"/>
      <c r="M665" s="245"/>
      <c r="N665" s="246"/>
      <c r="O665" s="246"/>
      <c r="P665" s="246"/>
      <c r="Q665" s="246"/>
      <c r="R665" s="246"/>
      <c r="S665" s="246"/>
      <c r="T665" s="247"/>
      <c r="AT665" s="248" t="s">
        <v>158</v>
      </c>
      <c r="AU665" s="248" t="s">
        <v>84</v>
      </c>
      <c r="AV665" s="12" t="s">
        <v>84</v>
      </c>
      <c r="AW665" s="12" t="s">
        <v>35</v>
      </c>
      <c r="AX665" s="12" t="s">
        <v>72</v>
      </c>
      <c r="AY665" s="248" t="s">
        <v>147</v>
      </c>
    </row>
    <row r="666" s="12" customFormat="1">
      <c r="B666" s="238"/>
      <c r="C666" s="239"/>
      <c r="D666" s="225" t="s">
        <v>158</v>
      </c>
      <c r="E666" s="240" t="s">
        <v>21</v>
      </c>
      <c r="F666" s="241" t="s">
        <v>825</v>
      </c>
      <c r="G666" s="239"/>
      <c r="H666" s="242">
        <v>1</v>
      </c>
      <c r="I666" s="243"/>
      <c r="J666" s="239"/>
      <c r="K666" s="239"/>
      <c r="L666" s="244"/>
      <c r="M666" s="245"/>
      <c r="N666" s="246"/>
      <c r="O666" s="246"/>
      <c r="P666" s="246"/>
      <c r="Q666" s="246"/>
      <c r="R666" s="246"/>
      <c r="S666" s="246"/>
      <c r="T666" s="247"/>
      <c r="AT666" s="248" t="s">
        <v>158</v>
      </c>
      <c r="AU666" s="248" t="s">
        <v>84</v>
      </c>
      <c r="AV666" s="12" t="s">
        <v>84</v>
      </c>
      <c r="AW666" s="12" t="s">
        <v>35</v>
      </c>
      <c r="AX666" s="12" t="s">
        <v>72</v>
      </c>
      <c r="AY666" s="248" t="s">
        <v>147</v>
      </c>
    </row>
    <row r="667" s="13" customFormat="1">
      <c r="B667" s="249"/>
      <c r="C667" s="250"/>
      <c r="D667" s="225" t="s">
        <v>158</v>
      </c>
      <c r="E667" s="251" t="s">
        <v>21</v>
      </c>
      <c r="F667" s="252" t="s">
        <v>161</v>
      </c>
      <c r="G667" s="250"/>
      <c r="H667" s="253">
        <v>3</v>
      </c>
      <c r="I667" s="254"/>
      <c r="J667" s="250"/>
      <c r="K667" s="250"/>
      <c r="L667" s="255"/>
      <c r="M667" s="256"/>
      <c r="N667" s="257"/>
      <c r="O667" s="257"/>
      <c r="P667" s="257"/>
      <c r="Q667" s="257"/>
      <c r="R667" s="257"/>
      <c r="S667" s="257"/>
      <c r="T667" s="258"/>
      <c r="AT667" s="259" t="s">
        <v>158</v>
      </c>
      <c r="AU667" s="259" t="s">
        <v>84</v>
      </c>
      <c r="AV667" s="13" t="s">
        <v>154</v>
      </c>
      <c r="AW667" s="13" t="s">
        <v>35</v>
      </c>
      <c r="AX667" s="13" t="s">
        <v>77</v>
      </c>
      <c r="AY667" s="259" t="s">
        <v>147</v>
      </c>
    </row>
    <row r="668" s="1" customFormat="1" ht="16.5" customHeight="1">
      <c r="B668" s="45"/>
      <c r="C668" s="260" t="s">
        <v>826</v>
      </c>
      <c r="D668" s="260" t="s">
        <v>237</v>
      </c>
      <c r="E668" s="261" t="s">
        <v>827</v>
      </c>
      <c r="F668" s="262" t="s">
        <v>828</v>
      </c>
      <c r="G668" s="263" t="s">
        <v>367</v>
      </c>
      <c r="H668" s="264">
        <v>1</v>
      </c>
      <c r="I668" s="265"/>
      <c r="J668" s="266">
        <f>ROUND(I668*H668,2)</f>
        <v>0</v>
      </c>
      <c r="K668" s="262" t="s">
        <v>153</v>
      </c>
      <c r="L668" s="267"/>
      <c r="M668" s="268" t="s">
        <v>21</v>
      </c>
      <c r="N668" s="269" t="s">
        <v>43</v>
      </c>
      <c r="O668" s="46"/>
      <c r="P668" s="222">
        <f>O668*H668</f>
        <v>0</v>
      </c>
      <c r="Q668" s="222">
        <v>0.017250000000000001</v>
      </c>
      <c r="R668" s="222">
        <f>Q668*H668</f>
        <v>0.017250000000000001</v>
      </c>
      <c r="S668" s="222">
        <v>0</v>
      </c>
      <c r="T668" s="223">
        <f>S668*H668</f>
        <v>0</v>
      </c>
      <c r="AR668" s="23" t="s">
        <v>193</v>
      </c>
      <c r="AT668" s="23" t="s">
        <v>237</v>
      </c>
      <c r="AU668" s="23" t="s">
        <v>84</v>
      </c>
      <c r="AY668" s="23" t="s">
        <v>147</v>
      </c>
      <c r="BE668" s="224">
        <f>IF(N668="základní",J668,0)</f>
        <v>0</v>
      </c>
      <c r="BF668" s="224">
        <f>IF(N668="snížená",J668,0)</f>
        <v>0</v>
      </c>
      <c r="BG668" s="224">
        <f>IF(N668="zákl. přenesená",J668,0)</f>
        <v>0</v>
      </c>
      <c r="BH668" s="224">
        <f>IF(N668="sníž. přenesená",J668,0)</f>
        <v>0</v>
      </c>
      <c r="BI668" s="224">
        <f>IF(N668="nulová",J668,0)</f>
        <v>0</v>
      </c>
      <c r="BJ668" s="23" t="s">
        <v>77</v>
      </c>
      <c r="BK668" s="224">
        <f>ROUND(I668*H668,2)</f>
        <v>0</v>
      </c>
      <c r="BL668" s="23" t="s">
        <v>154</v>
      </c>
      <c r="BM668" s="23" t="s">
        <v>829</v>
      </c>
    </row>
    <row r="669" s="12" customFormat="1">
      <c r="B669" s="238"/>
      <c r="C669" s="239"/>
      <c r="D669" s="225" t="s">
        <v>158</v>
      </c>
      <c r="E669" s="240" t="s">
        <v>21</v>
      </c>
      <c r="F669" s="241" t="s">
        <v>823</v>
      </c>
      <c r="G669" s="239"/>
      <c r="H669" s="242">
        <v>1</v>
      </c>
      <c r="I669" s="243"/>
      <c r="J669" s="239"/>
      <c r="K669" s="239"/>
      <c r="L669" s="244"/>
      <c r="M669" s="245"/>
      <c r="N669" s="246"/>
      <c r="O669" s="246"/>
      <c r="P669" s="246"/>
      <c r="Q669" s="246"/>
      <c r="R669" s="246"/>
      <c r="S669" s="246"/>
      <c r="T669" s="247"/>
      <c r="AT669" s="248" t="s">
        <v>158</v>
      </c>
      <c r="AU669" s="248" t="s">
        <v>84</v>
      </c>
      <c r="AV669" s="12" t="s">
        <v>84</v>
      </c>
      <c r="AW669" s="12" t="s">
        <v>35</v>
      </c>
      <c r="AX669" s="12" t="s">
        <v>77</v>
      </c>
      <c r="AY669" s="248" t="s">
        <v>147</v>
      </c>
    </row>
    <row r="670" s="1" customFormat="1" ht="16.5" customHeight="1">
      <c r="B670" s="45"/>
      <c r="C670" s="260" t="s">
        <v>830</v>
      </c>
      <c r="D670" s="260" t="s">
        <v>237</v>
      </c>
      <c r="E670" s="261" t="s">
        <v>831</v>
      </c>
      <c r="F670" s="262" t="s">
        <v>832</v>
      </c>
      <c r="G670" s="263" t="s">
        <v>367</v>
      </c>
      <c r="H670" s="264">
        <v>1</v>
      </c>
      <c r="I670" s="265"/>
      <c r="J670" s="266">
        <f>ROUND(I670*H670,2)</f>
        <v>0</v>
      </c>
      <c r="K670" s="262" t="s">
        <v>153</v>
      </c>
      <c r="L670" s="267"/>
      <c r="M670" s="268" t="s">
        <v>21</v>
      </c>
      <c r="N670" s="269" t="s">
        <v>43</v>
      </c>
      <c r="O670" s="46"/>
      <c r="P670" s="222">
        <f>O670*H670</f>
        <v>0</v>
      </c>
      <c r="Q670" s="222">
        <v>0.01847</v>
      </c>
      <c r="R670" s="222">
        <f>Q670*H670</f>
        <v>0.01847</v>
      </c>
      <c r="S670" s="222">
        <v>0</v>
      </c>
      <c r="T670" s="223">
        <f>S670*H670</f>
        <v>0</v>
      </c>
      <c r="AR670" s="23" t="s">
        <v>193</v>
      </c>
      <c r="AT670" s="23" t="s">
        <v>237</v>
      </c>
      <c r="AU670" s="23" t="s">
        <v>84</v>
      </c>
      <c r="AY670" s="23" t="s">
        <v>147</v>
      </c>
      <c r="BE670" s="224">
        <f>IF(N670="základní",J670,0)</f>
        <v>0</v>
      </c>
      <c r="BF670" s="224">
        <f>IF(N670="snížená",J670,0)</f>
        <v>0</v>
      </c>
      <c r="BG670" s="224">
        <f>IF(N670="zákl. přenesená",J670,0)</f>
        <v>0</v>
      </c>
      <c r="BH670" s="224">
        <f>IF(N670="sníž. přenesená",J670,0)</f>
        <v>0</v>
      </c>
      <c r="BI670" s="224">
        <f>IF(N670="nulová",J670,0)</f>
        <v>0</v>
      </c>
      <c r="BJ670" s="23" t="s">
        <v>77</v>
      </c>
      <c r="BK670" s="224">
        <f>ROUND(I670*H670,2)</f>
        <v>0</v>
      </c>
      <c r="BL670" s="23" t="s">
        <v>154</v>
      </c>
      <c r="BM670" s="23" t="s">
        <v>833</v>
      </c>
    </row>
    <row r="671" s="12" customFormat="1">
      <c r="B671" s="238"/>
      <c r="C671" s="239"/>
      <c r="D671" s="225" t="s">
        <v>158</v>
      </c>
      <c r="E671" s="240" t="s">
        <v>21</v>
      </c>
      <c r="F671" s="241" t="s">
        <v>824</v>
      </c>
      <c r="G671" s="239"/>
      <c r="H671" s="242">
        <v>1</v>
      </c>
      <c r="I671" s="243"/>
      <c r="J671" s="239"/>
      <c r="K671" s="239"/>
      <c r="L671" s="244"/>
      <c r="M671" s="245"/>
      <c r="N671" s="246"/>
      <c r="O671" s="246"/>
      <c r="P671" s="246"/>
      <c r="Q671" s="246"/>
      <c r="R671" s="246"/>
      <c r="S671" s="246"/>
      <c r="T671" s="247"/>
      <c r="AT671" s="248" t="s">
        <v>158</v>
      </c>
      <c r="AU671" s="248" t="s">
        <v>84</v>
      </c>
      <c r="AV671" s="12" t="s">
        <v>84</v>
      </c>
      <c r="AW671" s="12" t="s">
        <v>35</v>
      </c>
      <c r="AX671" s="12" t="s">
        <v>77</v>
      </c>
      <c r="AY671" s="248" t="s">
        <v>147</v>
      </c>
    </row>
    <row r="672" s="1" customFormat="1" ht="16.5" customHeight="1">
      <c r="B672" s="45"/>
      <c r="C672" s="260" t="s">
        <v>834</v>
      </c>
      <c r="D672" s="260" t="s">
        <v>237</v>
      </c>
      <c r="E672" s="261" t="s">
        <v>835</v>
      </c>
      <c r="F672" s="262" t="s">
        <v>836</v>
      </c>
      <c r="G672" s="263" t="s">
        <v>367</v>
      </c>
      <c r="H672" s="264">
        <v>1</v>
      </c>
      <c r="I672" s="265"/>
      <c r="J672" s="266">
        <f>ROUND(I672*H672,2)</f>
        <v>0</v>
      </c>
      <c r="K672" s="262" t="s">
        <v>153</v>
      </c>
      <c r="L672" s="267"/>
      <c r="M672" s="268" t="s">
        <v>21</v>
      </c>
      <c r="N672" s="269" t="s">
        <v>43</v>
      </c>
      <c r="O672" s="46"/>
      <c r="P672" s="222">
        <f>O672*H672</f>
        <v>0</v>
      </c>
      <c r="Q672" s="222">
        <v>0.023810000000000001</v>
      </c>
      <c r="R672" s="222">
        <f>Q672*H672</f>
        <v>0.023810000000000001</v>
      </c>
      <c r="S672" s="222">
        <v>0</v>
      </c>
      <c r="T672" s="223">
        <f>S672*H672</f>
        <v>0</v>
      </c>
      <c r="AR672" s="23" t="s">
        <v>193</v>
      </c>
      <c r="AT672" s="23" t="s">
        <v>237</v>
      </c>
      <c r="AU672" s="23" t="s">
        <v>84</v>
      </c>
      <c r="AY672" s="23" t="s">
        <v>147</v>
      </c>
      <c r="BE672" s="224">
        <f>IF(N672="základní",J672,0)</f>
        <v>0</v>
      </c>
      <c r="BF672" s="224">
        <f>IF(N672="snížená",J672,0)</f>
        <v>0</v>
      </c>
      <c r="BG672" s="224">
        <f>IF(N672="zákl. přenesená",J672,0)</f>
        <v>0</v>
      </c>
      <c r="BH672" s="224">
        <f>IF(N672="sníž. přenesená",J672,0)</f>
        <v>0</v>
      </c>
      <c r="BI672" s="224">
        <f>IF(N672="nulová",J672,0)</f>
        <v>0</v>
      </c>
      <c r="BJ672" s="23" t="s">
        <v>77</v>
      </c>
      <c r="BK672" s="224">
        <f>ROUND(I672*H672,2)</f>
        <v>0</v>
      </c>
      <c r="BL672" s="23" t="s">
        <v>154</v>
      </c>
      <c r="BM672" s="23" t="s">
        <v>837</v>
      </c>
    </row>
    <row r="673" s="12" customFormat="1">
      <c r="B673" s="238"/>
      <c r="C673" s="239"/>
      <c r="D673" s="225" t="s">
        <v>158</v>
      </c>
      <c r="E673" s="240" t="s">
        <v>21</v>
      </c>
      <c r="F673" s="241" t="s">
        <v>825</v>
      </c>
      <c r="G673" s="239"/>
      <c r="H673" s="242">
        <v>1</v>
      </c>
      <c r="I673" s="243"/>
      <c r="J673" s="239"/>
      <c r="K673" s="239"/>
      <c r="L673" s="244"/>
      <c r="M673" s="245"/>
      <c r="N673" s="246"/>
      <c r="O673" s="246"/>
      <c r="P673" s="246"/>
      <c r="Q673" s="246"/>
      <c r="R673" s="246"/>
      <c r="S673" s="246"/>
      <c r="T673" s="247"/>
      <c r="AT673" s="248" t="s">
        <v>158</v>
      </c>
      <c r="AU673" s="248" t="s">
        <v>84</v>
      </c>
      <c r="AV673" s="12" t="s">
        <v>84</v>
      </c>
      <c r="AW673" s="12" t="s">
        <v>35</v>
      </c>
      <c r="AX673" s="12" t="s">
        <v>77</v>
      </c>
      <c r="AY673" s="248" t="s">
        <v>147</v>
      </c>
    </row>
    <row r="674" s="1" customFormat="1" ht="25.5" customHeight="1">
      <c r="B674" s="45"/>
      <c r="C674" s="213" t="s">
        <v>838</v>
      </c>
      <c r="D674" s="213" t="s">
        <v>149</v>
      </c>
      <c r="E674" s="214" t="s">
        <v>839</v>
      </c>
      <c r="F674" s="215" t="s">
        <v>840</v>
      </c>
      <c r="G674" s="216" t="s">
        <v>367</v>
      </c>
      <c r="H674" s="217">
        <v>8</v>
      </c>
      <c r="I674" s="218"/>
      <c r="J674" s="219">
        <f>ROUND(I674*H674,2)</f>
        <v>0</v>
      </c>
      <c r="K674" s="215" t="s">
        <v>153</v>
      </c>
      <c r="L674" s="71"/>
      <c r="M674" s="220" t="s">
        <v>21</v>
      </c>
      <c r="N674" s="221" t="s">
        <v>43</v>
      </c>
      <c r="O674" s="46"/>
      <c r="P674" s="222">
        <f>O674*H674</f>
        <v>0</v>
      </c>
      <c r="Q674" s="222">
        <v>0.071459999999999996</v>
      </c>
      <c r="R674" s="222">
        <f>Q674*H674</f>
        <v>0.57167999999999997</v>
      </c>
      <c r="S674" s="222">
        <v>0</v>
      </c>
      <c r="T674" s="223">
        <f>S674*H674</f>
        <v>0</v>
      </c>
      <c r="AR674" s="23" t="s">
        <v>154</v>
      </c>
      <c r="AT674" s="23" t="s">
        <v>149</v>
      </c>
      <c r="AU674" s="23" t="s">
        <v>84</v>
      </c>
      <c r="AY674" s="23" t="s">
        <v>147</v>
      </c>
      <c r="BE674" s="224">
        <f>IF(N674="základní",J674,0)</f>
        <v>0</v>
      </c>
      <c r="BF674" s="224">
        <f>IF(N674="snížená",J674,0)</f>
        <v>0</v>
      </c>
      <c r="BG674" s="224">
        <f>IF(N674="zákl. přenesená",J674,0)</f>
        <v>0</v>
      </c>
      <c r="BH674" s="224">
        <f>IF(N674="sníž. přenesená",J674,0)</f>
        <v>0</v>
      </c>
      <c r="BI674" s="224">
        <f>IF(N674="nulová",J674,0)</f>
        <v>0</v>
      </c>
      <c r="BJ674" s="23" t="s">
        <v>77</v>
      </c>
      <c r="BK674" s="224">
        <f>ROUND(I674*H674,2)</f>
        <v>0</v>
      </c>
      <c r="BL674" s="23" t="s">
        <v>154</v>
      </c>
      <c r="BM674" s="23" t="s">
        <v>841</v>
      </c>
    </row>
    <row r="675" s="1" customFormat="1">
      <c r="B675" s="45"/>
      <c r="C675" s="73"/>
      <c r="D675" s="225" t="s">
        <v>156</v>
      </c>
      <c r="E675" s="73"/>
      <c r="F675" s="226" t="s">
        <v>821</v>
      </c>
      <c r="G675" s="73"/>
      <c r="H675" s="73"/>
      <c r="I675" s="184"/>
      <c r="J675" s="73"/>
      <c r="K675" s="73"/>
      <c r="L675" s="71"/>
      <c r="M675" s="227"/>
      <c r="N675" s="46"/>
      <c r="O675" s="46"/>
      <c r="P675" s="46"/>
      <c r="Q675" s="46"/>
      <c r="R675" s="46"/>
      <c r="S675" s="46"/>
      <c r="T675" s="94"/>
      <c r="AT675" s="23" t="s">
        <v>156</v>
      </c>
      <c r="AU675" s="23" t="s">
        <v>84</v>
      </c>
    </row>
    <row r="676" s="11" customFormat="1">
      <c r="B676" s="228"/>
      <c r="C676" s="229"/>
      <c r="D676" s="225" t="s">
        <v>158</v>
      </c>
      <c r="E676" s="230" t="s">
        <v>21</v>
      </c>
      <c r="F676" s="231" t="s">
        <v>822</v>
      </c>
      <c r="G676" s="229"/>
      <c r="H676" s="230" t="s">
        <v>21</v>
      </c>
      <c r="I676" s="232"/>
      <c r="J676" s="229"/>
      <c r="K676" s="229"/>
      <c r="L676" s="233"/>
      <c r="M676" s="234"/>
      <c r="N676" s="235"/>
      <c r="O676" s="235"/>
      <c r="P676" s="235"/>
      <c r="Q676" s="235"/>
      <c r="R676" s="235"/>
      <c r="S676" s="235"/>
      <c r="T676" s="236"/>
      <c r="AT676" s="237" t="s">
        <v>158</v>
      </c>
      <c r="AU676" s="237" t="s">
        <v>84</v>
      </c>
      <c r="AV676" s="11" t="s">
        <v>77</v>
      </c>
      <c r="AW676" s="11" t="s">
        <v>35</v>
      </c>
      <c r="AX676" s="11" t="s">
        <v>72</v>
      </c>
      <c r="AY676" s="237" t="s">
        <v>147</v>
      </c>
    </row>
    <row r="677" s="12" customFormat="1">
      <c r="B677" s="238"/>
      <c r="C677" s="239"/>
      <c r="D677" s="225" t="s">
        <v>158</v>
      </c>
      <c r="E677" s="240" t="s">
        <v>21</v>
      </c>
      <c r="F677" s="241" t="s">
        <v>842</v>
      </c>
      <c r="G677" s="239"/>
      <c r="H677" s="242">
        <v>8</v>
      </c>
      <c r="I677" s="243"/>
      <c r="J677" s="239"/>
      <c r="K677" s="239"/>
      <c r="L677" s="244"/>
      <c r="M677" s="245"/>
      <c r="N677" s="246"/>
      <c r="O677" s="246"/>
      <c r="P677" s="246"/>
      <c r="Q677" s="246"/>
      <c r="R677" s="246"/>
      <c r="S677" s="246"/>
      <c r="T677" s="247"/>
      <c r="AT677" s="248" t="s">
        <v>158</v>
      </c>
      <c r="AU677" s="248" t="s">
        <v>84</v>
      </c>
      <c r="AV677" s="12" t="s">
        <v>84</v>
      </c>
      <c r="AW677" s="12" t="s">
        <v>35</v>
      </c>
      <c r="AX677" s="12" t="s">
        <v>72</v>
      </c>
      <c r="AY677" s="248" t="s">
        <v>147</v>
      </c>
    </row>
    <row r="678" s="13" customFormat="1">
      <c r="B678" s="249"/>
      <c r="C678" s="250"/>
      <c r="D678" s="225" t="s">
        <v>158</v>
      </c>
      <c r="E678" s="251" t="s">
        <v>21</v>
      </c>
      <c r="F678" s="252" t="s">
        <v>161</v>
      </c>
      <c r="G678" s="250"/>
      <c r="H678" s="253">
        <v>8</v>
      </c>
      <c r="I678" s="254"/>
      <c r="J678" s="250"/>
      <c r="K678" s="250"/>
      <c r="L678" s="255"/>
      <c r="M678" s="256"/>
      <c r="N678" s="257"/>
      <c r="O678" s="257"/>
      <c r="P678" s="257"/>
      <c r="Q678" s="257"/>
      <c r="R678" s="257"/>
      <c r="S678" s="257"/>
      <c r="T678" s="258"/>
      <c r="AT678" s="259" t="s">
        <v>158</v>
      </c>
      <c r="AU678" s="259" t="s">
        <v>84</v>
      </c>
      <c r="AV678" s="13" t="s">
        <v>154</v>
      </c>
      <c r="AW678" s="13" t="s">
        <v>35</v>
      </c>
      <c r="AX678" s="13" t="s">
        <v>77</v>
      </c>
      <c r="AY678" s="259" t="s">
        <v>147</v>
      </c>
    </row>
    <row r="679" s="1" customFormat="1" ht="25.5" customHeight="1">
      <c r="B679" s="45"/>
      <c r="C679" s="260" t="s">
        <v>843</v>
      </c>
      <c r="D679" s="260" t="s">
        <v>237</v>
      </c>
      <c r="E679" s="261" t="s">
        <v>844</v>
      </c>
      <c r="F679" s="262" t="s">
        <v>845</v>
      </c>
      <c r="G679" s="263" t="s">
        <v>367</v>
      </c>
      <c r="H679" s="264">
        <v>8</v>
      </c>
      <c r="I679" s="265"/>
      <c r="J679" s="266">
        <f>ROUND(I679*H679,2)</f>
        <v>0</v>
      </c>
      <c r="K679" s="262" t="s">
        <v>21</v>
      </c>
      <c r="L679" s="267"/>
      <c r="M679" s="268" t="s">
        <v>21</v>
      </c>
      <c r="N679" s="269" t="s">
        <v>43</v>
      </c>
      <c r="O679" s="46"/>
      <c r="P679" s="222">
        <f>O679*H679</f>
        <v>0</v>
      </c>
      <c r="Q679" s="222">
        <v>0.0178</v>
      </c>
      <c r="R679" s="222">
        <f>Q679*H679</f>
        <v>0.1424</v>
      </c>
      <c r="S679" s="222">
        <v>0</v>
      </c>
      <c r="T679" s="223">
        <f>S679*H679</f>
        <v>0</v>
      </c>
      <c r="AR679" s="23" t="s">
        <v>193</v>
      </c>
      <c r="AT679" s="23" t="s">
        <v>237</v>
      </c>
      <c r="AU679" s="23" t="s">
        <v>84</v>
      </c>
      <c r="AY679" s="23" t="s">
        <v>147</v>
      </c>
      <c r="BE679" s="224">
        <f>IF(N679="základní",J679,0)</f>
        <v>0</v>
      </c>
      <c r="BF679" s="224">
        <f>IF(N679="snížená",J679,0)</f>
        <v>0</v>
      </c>
      <c r="BG679" s="224">
        <f>IF(N679="zákl. přenesená",J679,0)</f>
        <v>0</v>
      </c>
      <c r="BH679" s="224">
        <f>IF(N679="sníž. přenesená",J679,0)</f>
        <v>0</v>
      </c>
      <c r="BI679" s="224">
        <f>IF(N679="nulová",J679,0)</f>
        <v>0</v>
      </c>
      <c r="BJ679" s="23" t="s">
        <v>77</v>
      </c>
      <c r="BK679" s="224">
        <f>ROUND(I679*H679,2)</f>
        <v>0</v>
      </c>
      <c r="BL679" s="23" t="s">
        <v>154</v>
      </c>
      <c r="BM679" s="23" t="s">
        <v>846</v>
      </c>
    </row>
    <row r="680" s="12" customFormat="1">
      <c r="B680" s="238"/>
      <c r="C680" s="239"/>
      <c r="D680" s="225" t="s">
        <v>158</v>
      </c>
      <c r="E680" s="240" t="s">
        <v>21</v>
      </c>
      <c r="F680" s="241" t="s">
        <v>842</v>
      </c>
      <c r="G680" s="239"/>
      <c r="H680" s="242">
        <v>8</v>
      </c>
      <c r="I680" s="243"/>
      <c r="J680" s="239"/>
      <c r="K680" s="239"/>
      <c r="L680" s="244"/>
      <c r="M680" s="245"/>
      <c r="N680" s="246"/>
      <c r="O680" s="246"/>
      <c r="P680" s="246"/>
      <c r="Q680" s="246"/>
      <c r="R680" s="246"/>
      <c r="S680" s="246"/>
      <c r="T680" s="247"/>
      <c r="AT680" s="248" t="s">
        <v>158</v>
      </c>
      <c r="AU680" s="248" t="s">
        <v>84</v>
      </c>
      <c r="AV680" s="12" t="s">
        <v>84</v>
      </c>
      <c r="AW680" s="12" t="s">
        <v>35</v>
      </c>
      <c r="AX680" s="12" t="s">
        <v>77</v>
      </c>
      <c r="AY680" s="248" t="s">
        <v>147</v>
      </c>
    </row>
    <row r="681" s="1" customFormat="1" ht="25.5" customHeight="1">
      <c r="B681" s="45"/>
      <c r="C681" s="213" t="s">
        <v>847</v>
      </c>
      <c r="D681" s="213" t="s">
        <v>149</v>
      </c>
      <c r="E681" s="214" t="s">
        <v>848</v>
      </c>
      <c r="F681" s="215" t="s">
        <v>849</v>
      </c>
      <c r="G681" s="216" t="s">
        <v>367</v>
      </c>
      <c r="H681" s="217">
        <v>3</v>
      </c>
      <c r="I681" s="218"/>
      <c r="J681" s="219">
        <f>ROUND(I681*H681,2)</f>
        <v>0</v>
      </c>
      <c r="K681" s="215" t="s">
        <v>153</v>
      </c>
      <c r="L681" s="71"/>
      <c r="M681" s="220" t="s">
        <v>21</v>
      </c>
      <c r="N681" s="221" t="s">
        <v>43</v>
      </c>
      <c r="O681" s="46"/>
      <c r="P681" s="222">
        <f>O681*H681</f>
        <v>0</v>
      </c>
      <c r="Q681" s="222">
        <v>0.44169999999999998</v>
      </c>
      <c r="R681" s="222">
        <f>Q681*H681</f>
        <v>1.3250999999999999</v>
      </c>
      <c r="S681" s="222">
        <v>0</v>
      </c>
      <c r="T681" s="223">
        <f>S681*H681</f>
        <v>0</v>
      </c>
      <c r="AR681" s="23" t="s">
        <v>154</v>
      </c>
      <c r="AT681" s="23" t="s">
        <v>149</v>
      </c>
      <c r="AU681" s="23" t="s">
        <v>84</v>
      </c>
      <c r="AY681" s="23" t="s">
        <v>147</v>
      </c>
      <c r="BE681" s="224">
        <f>IF(N681="základní",J681,0)</f>
        <v>0</v>
      </c>
      <c r="BF681" s="224">
        <f>IF(N681="snížená",J681,0)</f>
        <v>0</v>
      </c>
      <c r="BG681" s="224">
        <f>IF(N681="zákl. přenesená",J681,0)</f>
        <v>0</v>
      </c>
      <c r="BH681" s="224">
        <f>IF(N681="sníž. přenesená",J681,0)</f>
        <v>0</v>
      </c>
      <c r="BI681" s="224">
        <f>IF(N681="nulová",J681,0)</f>
        <v>0</v>
      </c>
      <c r="BJ681" s="23" t="s">
        <v>77</v>
      </c>
      <c r="BK681" s="224">
        <f>ROUND(I681*H681,2)</f>
        <v>0</v>
      </c>
      <c r="BL681" s="23" t="s">
        <v>154</v>
      </c>
      <c r="BM681" s="23" t="s">
        <v>850</v>
      </c>
    </row>
    <row r="682" s="1" customFormat="1">
      <c r="B682" s="45"/>
      <c r="C682" s="73"/>
      <c r="D682" s="225" t="s">
        <v>156</v>
      </c>
      <c r="E682" s="73"/>
      <c r="F682" s="226" t="s">
        <v>851</v>
      </c>
      <c r="G682" s="73"/>
      <c r="H682" s="73"/>
      <c r="I682" s="184"/>
      <c r="J682" s="73"/>
      <c r="K682" s="73"/>
      <c r="L682" s="71"/>
      <c r="M682" s="227"/>
      <c r="N682" s="46"/>
      <c r="O682" s="46"/>
      <c r="P682" s="46"/>
      <c r="Q682" s="46"/>
      <c r="R682" s="46"/>
      <c r="S682" s="46"/>
      <c r="T682" s="94"/>
      <c r="AT682" s="23" t="s">
        <v>156</v>
      </c>
      <c r="AU682" s="23" t="s">
        <v>84</v>
      </c>
    </row>
    <row r="683" s="11" customFormat="1">
      <c r="B683" s="228"/>
      <c r="C683" s="229"/>
      <c r="D683" s="225" t="s">
        <v>158</v>
      </c>
      <c r="E683" s="230" t="s">
        <v>21</v>
      </c>
      <c r="F683" s="231" t="s">
        <v>822</v>
      </c>
      <c r="G683" s="229"/>
      <c r="H683" s="230" t="s">
        <v>21</v>
      </c>
      <c r="I683" s="232"/>
      <c r="J683" s="229"/>
      <c r="K683" s="229"/>
      <c r="L683" s="233"/>
      <c r="M683" s="234"/>
      <c r="N683" s="235"/>
      <c r="O683" s="235"/>
      <c r="P683" s="235"/>
      <c r="Q683" s="235"/>
      <c r="R683" s="235"/>
      <c r="S683" s="235"/>
      <c r="T683" s="236"/>
      <c r="AT683" s="237" t="s">
        <v>158</v>
      </c>
      <c r="AU683" s="237" t="s">
        <v>84</v>
      </c>
      <c r="AV683" s="11" t="s">
        <v>77</v>
      </c>
      <c r="AW683" s="11" t="s">
        <v>35</v>
      </c>
      <c r="AX683" s="11" t="s">
        <v>72</v>
      </c>
      <c r="AY683" s="237" t="s">
        <v>147</v>
      </c>
    </row>
    <row r="684" s="12" customFormat="1">
      <c r="B684" s="238"/>
      <c r="C684" s="239"/>
      <c r="D684" s="225" t="s">
        <v>158</v>
      </c>
      <c r="E684" s="240" t="s">
        <v>21</v>
      </c>
      <c r="F684" s="241" t="s">
        <v>852</v>
      </c>
      <c r="G684" s="239"/>
      <c r="H684" s="242">
        <v>2</v>
      </c>
      <c r="I684" s="243"/>
      <c r="J684" s="239"/>
      <c r="K684" s="239"/>
      <c r="L684" s="244"/>
      <c r="M684" s="245"/>
      <c r="N684" s="246"/>
      <c r="O684" s="246"/>
      <c r="P684" s="246"/>
      <c r="Q684" s="246"/>
      <c r="R684" s="246"/>
      <c r="S684" s="246"/>
      <c r="T684" s="247"/>
      <c r="AT684" s="248" t="s">
        <v>158</v>
      </c>
      <c r="AU684" s="248" t="s">
        <v>84</v>
      </c>
      <c r="AV684" s="12" t="s">
        <v>84</v>
      </c>
      <c r="AW684" s="12" t="s">
        <v>35</v>
      </c>
      <c r="AX684" s="12" t="s">
        <v>72</v>
      </c>
      <c r="AY684" s="248" t="s">
        <v>147</v>
      </c>
    </row>
    <row r="685" s="12" customFormat="1">
      <c r="B685" s="238"/>
      <c r="C685" s="239"/>
      <c r="D685" s="225" t="s">
        <v>158</v>
      </c>
      <c r="E685" s="240" t="s">
        <v>21</v>
      </c>
      <c r="F685" s="241" t="s">
        <v>853</v>
      </c>
      <c r="G685" s="239"/>
      <c r="H685" s="242">
        <v>1</v>
      </c>
      <c r="I685" s="243"/>
      <c r="J685" s="239"/>
      <c r="K685" s="239"/>
      <c r="L685" s="244"/>
      <c r="M685" s="245"/>
      <c r="N685" s="246"/>
      <c r="O685" s="246"/>
      <c r="P685" s="246"/>
      <c r="Q685" s="246"/>
      <c r="R685" s="246"/>
      <c r="S685" s="246"/>
      <c r="T685" s="247"/>
      <c r="AT685" s="248" t="s">
        <v>158</v>
      </c>
      <c r="AU685" s="248" t="s">
        <v>84</v>
      </c>
      <c r="AV685" s="12" t="s">
        <v>84</v>
      </c>
      <c r="AW685" s="12" t="s">
        <v>35</v>
      </c>
      <c r="AX685" s="12" t="s">
        <v>72</v>
      </c>
      <c r="AY685" s="248" t="s">
        <v>147</v>
      </c>
    </row>
    <row r="686" s="13" customFormat="1">
      <c r="B686" s="249"/>
      <c r="C686" s="250"/>
      <c r="D686" s="225" t="s">
        <v>158</v>
      </c>
      <c r="E686" s="251" t="s">
        <v>21</v>
      </c>
      <c r="F686" s="252" t="s">
        <v>161</v>
      </c>
      <c r="G686" s="250"/>
      <c r="H686" s="253">
        <v>3</v>
      </c>
      <c r="I686" s="254"/>
      <c r="J686" s="250"/>
      <c r="K686" s="250"/>
      <c r="L686" s="255"/>
      <c r="M686" s="256"/>
      <c r="N686" s="257"/>
      <c r="O686" s="257"/>
      <c r="P686" s="257"/>
      <c r="Q686" s="257"/>
      <c r="R686" s="257"/>
      <c r="S686" s="257"/>
      <c r="T686" s="258"/>
      <c r="AT686" s="259" t="s">
        <v>158</v>
      </c>
      <c r="AU686" s="259" t="s">
        <v>84</v>
      </c>
      <c r="AV686" s="13" t="s">
        <v>154</v>
      </c>
      <c r="AW686" s="13" t="s">
        <v>35</v>
      </c>
      <c r="AX686" s="13" t="s">
        <v>77</v>
      </c>
      <c r="AY686" s="259" t="s">
        <v>147</v>
      </c>
    </row>
    <row r="687" s="1" customFormat="1" ht="25.5" customHeight="1">
      <c r="B687" s="45"/>
      <c r="C687" s="260" t="s">
        <v>854</v>
      </c>
      <c r="D687" s="260" t="s">
        <v>237</v>
      </c>
      <c r="E687" s="261" t="s">
        <v>855</v>
      </c>
      <c r="F687" s="262" t="s">
        <v>856</v>
      </c>
      <c r="G687" s="263" t="s">
        <v>367</v>
      </c>
      <c r="H687" s="264">
        <v>3</v>
      </c>
      <c r="I687" s="265"/>
      <c r="J687" s="266">
        <f>ROUND(I687*H687,2)</f>
        <v>0</v>
      </c>
      <c r="K687" s="262" t="s">
        <v>21</v>
      </c>
      <c r="L687" s="267"/>
      <c r="M687" s="268" t="s">
        <v>21</v>
      </c>
      <c r="N687" s="269" t="s">
        <v>43</v>
      </c>
      <c r="O687" s="46"/>
      <c r="P687" s="222">
        <f>O687*H687</f>
        <v>0</v>
      </c>
      <c r="Q687" s="222">
        <v>0.023810000000000001</v>
      </c>
      <c r="R687" s="222">
        <f>Q687*H687</f>
        <v>0.071430000000000007</v>
      </c>
      <c r="S687" s="222">
        <v>0</v>
      </c>
      <c r="T687" s="223">
        <f>S687*H687</f>
        <v>0</v>
      </c>
      <c r="AR687" s="23" t="s">
        <v>193</v>
      </c>
      <c r="AT687" s="23" t="s">
        <v>237</v>
      </c>
      <c r="AU687" s="23" t="s">
        <v>84</v>
      </c>
      <c r="AY687" s="23" t="s">
        <v>147</v>
      </c>
      <c r="BE687" s="224">
        <f>IF(N687="základní",J687,0)</f>
        <v>0</v>
      </c>
      <c r="BF687" s="224">
        <f>IF(N687="snížená",J687,0)</f>
        <v>0</v>
      </c>
      <c r="BG687" s="224">
        <f>IF(N687="zákl. přenesená",J687,0)</f>
        <v>0</v>
      </c>
      <c r="BH687" s="224">
        <f>IF(N687="sníž. přenesená",J687,0)</f>
        <v>0</v>
      </c>
      <c r="BI687" s="224">
        <f>IF(N687="nulová",J687,0)</f>
        <v>0</v>
      </c>
      <c r="BJ687" s="23" t="s">
        <v>77</v>
      </c>
      <c r="BK687" s="224">
        <f>ROUND(I687*H687,2)</f>
        <v>0</v>
      </c>
      <c r="BL687" s="23" t="s">
        <v>154</v>
      </c>
      <c r="BM687" s="23" t="s">
        <v>857</v>
      </c>
    </row>
    <row r="688" s="1" customFormat="1" ht="38.25" customHeight="1">
      <c r="B688" s="45"/>
      <c r="C688" s="213" t="s">
        <v>858</v>
      </c>
      <c r="D688" s="213" t="s">
        <v>149</v>
      </c>
      <c r="E688" s="214" t="s">
        <v>859</v>
      </c>
      <c r="F688" s="215" t="s">
        <v>860</v>
      </c>
      <c r="G688" s="216" t="s">
        <v>367</v>
      </c>
      <c r="H688" s="217">
        <v>5</v>
      </c>
      <c r="I688" s="218"/>
      <c r="J688" s="219">
        <f>ROUND(I688*H688,2)</f>
        <v>0</v>
      </c>
      <c r="K688" s="215" t="s">
        <v>21</v>
      </c>
      <c r="L688" s="71"/>
      <c r="M688" s="220" t="s">
        <v>21</v>
      </c>
      <c r="N688" s="221" t="s">
        <v>43</v>
      </c>
      <c r="O688" s="46"/>
      <c r="P688" s="222">
        <f>O688*H688</f>
        <v>0</v>
      </c>
      <c r="Q688" s="222">
        <v>0.54769000000000001</v>
      </c>
      <c r="R688" s="222">
        <f>Q688*H688</f>
        <v>2.7384500000000003</v>
      </c>
      <c r="S688" s="222">
        <v>0</v>
      </c>
      <c r="T688" s="223">
        <f>S688*H688</f>
        <v>0</v>
      </c>
      <c r="AR688" s="23" t="s">
        <v>154</v>
      </c>
      <c r="AT688" s="23" t="s">
        <v>149</v>
      </c>
      <c r="AU688" s="23" t="s">
        <v>84</v>
      </c>
      <c r="AY688" s="23" t="s">
        <v>147</v>
      </c>
      <c r="BE688" s="224">
        <f>IF(N688="základní",J688,0)</f>
        <v>0</v>
      </c>
      <c r="BF688" s="224">
        <f>IF(N688="snížená",J688,0)</f>
        <v>0</v>
      </c>
      <c r="BG688" s="224">
        <f>IF(N688="zákl. přenesená",J688,0)</f>
        <v>0</v>
      </c>
      <c r="BH688" s="224">
        <f>IF(N688="sníž. přenesená",J688,0)</f>
        <v>0</v>
      </c>
      <c r="BI688" s="224">
        <f>IF(N688="nulová",J688,0)</f>
        <v>0</v>
      </c>
      <c r="BJ688" s="23" t="s">
        <v>77</v>
      </c>
      <c r="BK688" s="224">
        <f>ROUND(I688*H688,2)</f>
        <v>0</v>
      </c>
      <c r="BL688" s="23" t="s">
        <v>154</v>
      </c>
      <c r="BM688" s="23" t="s">
        <v>861</v>
      </c>
    </row>
    <row r="689" s="1" customFormat="1">
      <c r="B689" s="45"/>
      <c r="C689" s="73"/>
      <c r="D689" s="225" t="s">
        <v>156</v>
      </c>
      <c r="E689" s="73"/>
      <c r="F689" s="226" t="s">
        <v>851</v>
      </c>
      <c r="G689" s="73"/>
      <c r="H689" s="73"/>
      <c r="I689" s="184"/>
      <c r="J689" s="73"/>
      <c r="K689" s="73"/>
      <c r="L689" s="71"/>
      <c r="M689" s="227"/>
      <c r="N689" s="46"/>
      <c r="O689" s="46"/>
      <c r="P689" s="46"/>
      <c r="Q689" s="46"/>
      <c r="R689" s="46"/>
      <c r="S689" s="46"/>
      <c r="T689" s="94"/>
      <c r="AT689" s="23" t="s">
        <v>156</v>
      </c>
      <c r="AU689" s="23" t="s">
        <v>84</v>
      </c>
    </row>
    <row r="690" s="11" customFormat="1">
      <c r="B690" s="228"/>
      <c r="C690" s="229"/>
      <c r="D690" s="225" t="s">
        <v>158</v>
      </c>
      <c r="E690" s="230" t="s">
        <v>21</v>
      </c>
      <c r="F690" s="231" t="s">
        <v>822</v>
      </c>
      <c r="G690" s="229"/>
      <c r="H690" s="230" t="s">
        <v>21</v>
      </c>
      <c r="I690" s="232"/>
      <c r="J690" s="229"/>
      <c r="K690" s="229"/>
      <c r="L690" s="233"/>
      <c r="M690" s="234"/>
      <c r="N690" s="235"/>
      <c r="O690" s="235"/>
      <c r="P690" s="235"/>
      <c r="Q690" s="235"/>
      <c r="R690" s="235"/>
      <c r="S690" s="235"/>
      <c r="T690" s="236"/>
      <c r="AT690" s="237" t="s">
        <v>158</v>
      </c>
      <c r="AU690" s="237" t="s">
        <v>84</v>
      </c>
      <c r="AV690" s="11" t="s">
        <v>77</v>
      </c>
      <c r="AW690" s="11" t="s">
        <v>35</v>
      </c>
      <c r="AX690" s="11" t="s">
        <v>72</v>
      </c>
      <c r="AY690" s="237" t="s">
        <v>147</v>
      </c>
    </row>
    <row r="691" s="11" customFormat="1">
      <c r="B691" s="228"/>
      <c r="C691" s="229"/>
      <c r="D691" s="225" t="s">
        <v>158</v>
      </c>
      <c r="E691" s="230" t="s">
        <v>21</v>
      </c>
      <c r="F691" s="231" t="s">
        <v>862</v>
      </c>
      <c r="G691" s="229"/>
      <c r="H691" s="230" t="s">
        <v>21</v>
      </c>
      <c r="I691" s="232"/>
      <c r="J691" s="229"/>
      <c r="K691" s="229"/>
      <c r="L691" s="233"/>
      <c r="M691" s="234"/>
      <c r="N691" s="235"/>
      <c r="O691" s="235"/>
      <c r="P691" s="235"/>
      <c r="Q691" s="235"/>
      <c r="R691" s="235"/>
      <c r="S691" s="235"/>
      <c r="T691" s="236"/>
      <c r="AT691" s="237" t="s">
        <v>158</v>
      </c>
      <c r="AU691" s="237" t="s">
        <v>84</v>
      </c>
      <c r="AV691" s="11" t="s">
        <v>77</v>
      </c>
      <c r="AW691" s="11" t="s">
        <v>35</v>
      </c>
      <c r="AX691" s="11" t="s">
        <v>72</v>
      </c>
      <c r="AY691" s="237" t="s">
        <v>147</v>
      </c>
    </row>
    <row r="692" s="12" customFormat="1">
      <c r="B692" s="238"/>
      <c r="C692" s="239"/>
      <c r="D692" s="225" t="s">
        <v>158</v>
      </c>
      <c r="E692" s="240" t="s">
        <v>21</v>
      </c>
      <c r="F692" s="241" t="s">
        <v>863</v>
      </c>
      <c r="G692" s="239"/>
      <c r="H692" s="242">
        <v>4</v>
      </c>
      <c r="I692" s="243"/>
      <c r="J692" s="239"/>
      <c r="K692" s="239"/>
      <c r="L692" s="244"/>
      <c r="M692" s="245"/>
      <c r="N692" s="246"/>
      <c r="O692" s="246"/>
      <c r="P692" s="246"/>
      <c r="Q692" s="246"/>
      <c r="R692" s="246"/>
      <c r="S692" s="246"/>
      <c r="T692" s="247"/>
      <c r="AT692" s="248" t="s">
        <v>158</v>
      </c>
      <c r="AU692" s="248" t="s">
        <v>84</v>
      </c>
      <c r="AV692" s="12" t="s">
        <v>84</v>
      </c>
      <c r="AW692" s="12" t="s">
        <v>35</v>
      </c>
      <c r="AX692" s="12" t="s">
        <v>72</v>
      </c>
      <c r="AY692" s="248" t="s">
        <v>147</v>
      </c>
    </row>
    <row r="693" s="12" customFormat="1">
      <c r="B693" s="238"/>
      <c r="C693" s="239"/>
      <c r="D693" s="225" t="s">
        <v>158</v>
      </c>
      <c r="E693" s="240" t="s">
        <v>21</v>
      </c>
      <c r="F693" s="241" t="s">
        <v>864</v>
      </c>
      <c r="G693" s="239"/>
      <c r="H693" s="242">
        <v>1</v>
      </c>
      <c r="I693" s="243"/>
      <c r="J693" s="239"/>
      <c r="K693" s="239"/>
      <c r="L693" s="244"/>
      <c r="M693" s="245"/>
      <c r="N693" s="246"/>
      <c r="O693" s="246"/>
      <c r="P693" s="246"/>
      <c r="Q693" s="246"/>
      <c r="R693" s="246"/>
      <c r="S693" s="246"/>
      <c r="T693" s="247"/>
      <c r="AT693" s="248" t="s">
        <v>158</v>
      </c>
      <c r="AU693" s="248" t="s">
        <v>84</v>
      </c>
      <c r="AV693" s="12" t="s">
        <v>84</v>
      </c>
      <c r="AW693" s="12" t="s">
        <v>35</v>
      </c>
      <c r="AX693" s="12" t="s">
        <v>72</v>
      </c>
      <c r="AY693" s="248" t="s">
        <v>147</v>
      </c>
    </row>
    <row r="694" s="13" customFormat="1">
      <c r="B694" s="249"/>
      <c r="C694" s="250"/>
      <c r="D694" s="225" t="s">
        <v>158</v>
      </c>
      <c r="E694" s="251" t="s">
        <v>21</v>
      </c>
      <c r="F694" s="252" t="s">
        <v>161</v>
      </c>
      <c r="G694" s="250"/>
      <c r="H694" s="253">
        <v>5</v>
      </c>
      <c r="I694" s="254"/>
      <c r="J694" s="250"/>
      <c r="K694" s="250"/>
      <c r="L694" s="255"/>
      <c r="M694" s="256"/>
      <c r="N694" s="257"/>
      <c r="O694" s="257"/>
      <c r="P694" s="257"/>
      <c r="Q694" s="257"/>
      <c r="R694" s="257"/>
      <c r="S694" s="257"/>
      <c r="T694" s="258"/>
      <c r="AT694" s="259" t="s">
        <v>158</v>
      </c>
      <c r="AU694" s="259" t="s">
        <v>84</v>
      </c>
      <c r="AV694" s="13" t="s">
        <v>154</v>
      </c>
      <c r="AW694" s="13" t="s">
        <v>35</v>
      </c>
      <c r="AX694" s="13" t="s">
        <v>77</v>
      </c>
      <c r="AY694" s="259" t="s">
        <v>147</v>
      </c>
    </row>
    <row r="695" s="10" customFormat="1" ht="29.88" customHeight="1">
      <c r="B695" s="197"/>
      <c r="C695" s="198"/>
      <c r="D695" s="199" t="s">
        <v>71</v>
      </c>
      <c r="E695" s="211" t="s">
        <v>200</v>
      </c>
      <c r="F695" s="211" t="s">
        <v>865</v>
      </c>
      <c r="G695" s="198"/>
      <c r="H695" s="198"/>
      <c r="I695" s="201"/>
      <c r="J695" s="212">
        <f>BK695</f>
        <v>0</v>
      </c>
      <c r="K695" s="198"/>
      <c r="L695" s="203"/>
      <c r="M695" s="204"/>
      <c r="N695" s="205"/>
      <c r="O695" s="205"/>
      <c r="P695" s="206">
        <f>SUM(P696:P893)</f>
        <v>0</v>
      </c>
      <c r="Q695" s="205"/>
      <c r="R695" s="206">
        <f>SUM(R696:R893)</f>
        <v>0.29494569999999998</v>
      </c>
      <c r="S695" s="205"/>
      <c r="T695" s="207">
        <f>SUM(T696:T893)</f>
        <v>110.81119699999999</v>
      </c>
      <c r="AR695" s="208" t="s">
        <v>77</v>
      </c>
      <c r="AT695" s="209" t="s">
        <v>71</v>
      </c>
      <c r="AU695" s="209" t="s">
        <v>77</v>
      </c>
      <c r="AY695" s="208" t="s">
        <v>147</v>
      </c>
      <c r="BK695" s="210">
        <f>SUM(BK696:BK893)</f>
        <v>0</v>
      </c>
    </row>
    <row r="696" s="1" customFormat="1" ht="25.5" customHeight="1">
      <c r="B696" s="45"/>
      <c r="C696" s="213" t="s">
        <v>866</v>
      </c>
      <c r="D696" s="213" t="s">
        <v>149</v>
      </c>
      <c r="E696" s="214" t="s">
        <v>867</v>
      </c>
      <c r="F696" s="215" t="s">
        <v>868</v>
      </c>
      <c r="G696" s="216" t="s">
        <v>443</v>
      </c>
      <c r="H696" s="217">
        <v>12.199999999999999</v>
      </c>
      <c r="I696" s="218"/>
      <c r="J696" s="219">
        <f>ROUND(I696*H696,2)</f>
        <v>0</v>
      </c>
      <c r="K696" s="215" t="s">
        <v>153</v>
      </c>
      <c r="L696" s="71"/>
      <c r="M696" s="220" t="s">
        <v>21</v>
      </c>
      <c r="N696" s="221" t="s">
        <v>43</v>
      </c>
      <c r="O696" s="46"/>
      <c r="P696" s="222">
        <f>O696*H696</f>
        <v>0</v>
      </c>
      <c r="Q696" s="222">
        <v>0</v>
      </c>
      <c r="R696" s="222">
        <f>Q696*H696</f>
        <v>0</v>
      </c>
      <c r="S696" s="222">
        <v>0</v>
      </c>
      <c r="T696" s="223">
        <f>S696*H696</f>
        <v>0</v>
      </c>
      <c r="AR696" s="23" t="s">
        <v>154</v>
      </c>
      <c r="AT696" s="23" t="s">
        <v>149</v>
      </c>
      <c r="AU696" s="23" t="s">
        <v>84</v>
      </c>
      <c r="AY696" s="23" t="s">
        <v>147</v>
      </c>
      <c r="BE696" s="224">
        <f>IF(N696="základní",J696,0)</f>
        <v>0</v>
      </c>
      <c r="BF696" s="224">
        <f>IF(N696="snížená",J696,0)</f>
        <v>0</v>
      </c>
      <c r="BG696" s="224">
        <f>IF(N696="zákl. přenesená",J696,0)</f>
        <v>0</v>
      </c>
      <c r="BH696" s="224">
        <f>IF(N696="sníž. přenesená",J696,0)</f>
        <v>0</v>
      </c>
      <c r="BI696" s="224">
        <f>IF(N696="nulová",J696,0)</f>
        <v>0</v>
      </c>
      <c r="BJ696" s="23" t="s">
        <v>77</v>
      </c>
      <c r="BK696" s="224">
        <f>ROUND(I696*H696,2)</f>
        <v>0</v>
      </c>
      <c r="BL696" s="23" t="s">
        <v>154</v>
      </c>
      <c r="BM696" s="23" t="s">
        <v>869</v>
      </c>
    </row>
    <row r="697" s="1" customFormat="1">
      <c r="B697" s="45"/>
      <c r="C697" s="73"/>
      <c r="D697" s="225" t="s">
        <v>156</v>
      </c>
      <c r="E697" s="73"/>
      <c r="F697" s="226" t="s">
        <v>870</v>
      </c>
      <c r="G697" s="73"/>
      <c r="H697" s="73"/>
      <c r="I697" s="184"/>
      <c r="J697" s="73"/>
      <c r="K697" s="73"/>
      <c r="L697" s="71"/>
      <c r="M697" s="227"/>
      <c r="N697" s="46"/>
      <c r="O697" s="46"/>
      <c r="P697" s="46"/>
      <c r="Q697" s="46"/>
      <c r="R697" s="46"/>
      <c r="S697" s="46"/>
      <c r="T697" s="94"/>
      <c r="AT697" s="23" t="s">
        <v>156</v>
      </c>
      <c r="AU697" s="23" t="s">
        <v>84</v>
      </c>
    </row>
    <row r="698" s="11" customFormat="1">
      <c r="B698" s="228"/>
      <c r="C698" s="229"/>
      <c r="D698" s="225" t="s">
        <v>158</v>
      </c>
      <c r="E698" s="230" t="s">
        <v>21</v>
      </c>
      <c r="F698" s="231" t="s">
        <v>159</v>
      </c>
      <c r="G698" s="229"/>
      <c r="H698" s="230" t="s">
        <v>21</v>
      </c>
      <c r="I698" s="232"/>
      <c r="J698" s="229"/>
      <c r="K698" s="229"/>
      <c r="L698" s="233"/>
      <c r="M698" s="234"/>
      <c r="N698" s="235"/>
      <c r="O698" s="235"/>
      <c r="P698" s="235"/>
      <c r="Q698" s="235"/>
      <c r="R698" s="235"/>
      <c r="S698" s="235"/>
      <c r="T698" s="236"/>
      <c r="AT698" s="237" t="s">
        <v>158</v>
      </c>
      <c r="AU698" s="237" t="s">
        <v>84</v>
      </c>
      <c r="AV698" s="11" t="s">
        <v>77</v>
      </c>
      <c r="AW698" s="11" t="s">
        <v>35</v>
      </c>
      <c r="AX698" s="11" t="s">
        <v>72</v>
      </c>
      <c r="AY698" s="237" t="s">
        <v>147</v>
      </c>
    </row>
    <row r="699" s="12" customFormat="1">
      <c r="B699" s="238"/>
      <c r="C699" s="239"/>
      <c r="D699" s="225" t="s">
        <v>158</v>
      </c>
      <c r="E699" s="240" t="s">
        <v>21</v>
      </c>
      <c r="F699" s="241" t="s">
        <v>871</v>
      </c>
      <c r="G699" s="239"/>
      <c r="H699" s="242">
        <v>12.199999999999999</v>
      </c>
      <c r="I699" s="243"/>
      <c r="J699" s="239"/>
      <c r="K699" s="239"/>
      <c r="L699" s="244"/>
      <c r="M699" s="245"/>
      <c r="N699" s="246"/>
      <c r="O699" s="246"/>
      <c r="P699" s="246"/>
      <c r="Q699" s="246"/>
      <c r="R699" s="246"/>
      <c r="S699" s="246"/>
      <c r="T699" s="247"/>
      <c r="AT699" s="248" t="s">
        <v>158</v>
      </c>
      <c r="AU699" s="248" t="s">
        <v>84</v>
      </c>
      <c r="AV699" s="12" t="s">
        <v>84</v>
      </c>
      <c r="AW699" s="12" t="s">
        <v>35</v>
      </c>
      <c r="AX699" s="12" t="s">
        <v>72</v>
      </c>
      <c r="AY699" s="248" t="s">
        <v>147</v>
      </c>
    </row>
    <row r="700" s="13" customFormat="1">
      <c r="B700" s="249"/>
      <c r="C700" s="250"/>
      <c r="D700" s="225" t="s">
        <v>158</v>
      </c>
      <c r="E700" s="251" t="s">
        <v>21</v>
      </c>
      <c r="F700" s="252" t="s">
        <v>161</v>
      </c>
      <c r="G700" s="250"/>
      <c r="H700" s="253">
        <v>12.199999999999999</v>
      </c>
      <c r="I700" s="254"/>
      <c r="J700" s="250"/>
      <c r="K700" s="250"/>
      <c r="L700" s="255"/>
      <c r="M700" s="256"/>
      <c r="N700" s="257"/>
      <c r="O700" s="257"/>
      <c r="P700" s="257"/>
      <c r="Q700" s="257"/>
      <c r="R700" s="257"/>
      <c r="S700" s="257"/>
      <c r="T700" s="258"/>
      <c r="AT700" s="259" t="s">
        <v>158</v>
      </c>
      <c r="AU700" s="259" t="s">
        <v>84</v>
      </c>
      <c r="AV700" s="13" t="s">
        <v>154</v>
      </c>
      <c r="AW700" s="13" t="s">
        <v>35</v>
      </c>
      <c r="AX700" s="13" t="s">
        <v>77</v>
      </c>
      <c r="AY700" s="259" t="s">
        <v>147</v>
      </c>
    </row>
    <row r="701" s="1" customFormat="1" ht="38.25" customHeight="1">
      <c r="B701" s="45"/>
      <c r="C701" s="213" t="s">
        <v>872</v>
      </c>
      <c r="D701" s="213" t="s">
        <v>149</v>
      </c>
      <c r="E701" s="214" t="s">
        <v>873</v>
      </c>
      <c r="F701" s="215" t="s">
        <v>874</v>
      </c>
      <c r="G701" s="216" t="s">
        <v>152</v>
      </c>
      <c r="H701" s="217">
        <v>356.33300000000003</v>
      </c>
      <c r="I701" s="218"/>
      <c r="J701" s="219">
        <f>ROUND(I701*H701,2)</f>
        <v>0</v>
      </c>
      <c r="K701" s="215" t="s">
        <v>153</v>
      </c>
      <c r="L701" s="71"/>
      <c r="M701" s="220" t="s">
        <v>21</v>
      </c>
      <c r="N701" s="221" t="s">
        <v>43</v>
      </c>
      <c r="O701" s="46"/>
      <c r="P701" s="222">
        <f>O701*H701</f>
        <v>0</v>
      </c>
      <c r="Q701" s="222">
        <v>0</v>
      </c>
      <c r="R701" s="222">
        <f>Q701*H701</f>
        <v>0</v>
      </c>
      <c r="S701" s="222">
        <v>0</v>
      </c>
      <c r="T701" s="223">
        <f>S701*H701</f>
        <v>0</v>
      </c>
      <c r="AR701" s="23" t="s">
        <v>154</v>
      </c>
      <c r="AT701" s="23" t="s">
        <v>149</v>
      </c>
      <c r="AU701" s="23" t="s">
        <v>84</v>
      </c>
      <c r="AY701" s="23" t="s">
        <v>147</v>
      </c>
      <c r="BE701" s="224">
        <f>IF(N701="základní",J701,0)</f>
        <v>0</v>
      </c>
      <c r="BF701" s="224">
        <f>IF(N701="snížená",J701,0)</f>
        <v>0</v>
      </c>
      <c r="BG701" s="224">
        <f>IF(N701="zákl. přenesená",J701,0)</f>
        <v>0</v>
      </c>
      <c r="BH701" s="224">
        <f>IF(N701="sníž. přenesená",J701,0)</f>
        <v>0</v>
      </c>
      <c r="BI701" s="224">
        <f>IF(N701="nulová",J701,0)</f>
        <v>0</v>
      </c>
      <c r="BJ701" s="23" t="s">
        <v>77</v>
      </c>
      <c r="BK701" s="224">
        <f>ROUND(I701*H701,2)</f>
        <v>0</v>
      </c>
      <c r="BL701" s="23" t="s">
        <v>154</v>
      </c>
      <c r="BM701" s="23" t="s">
        <v>875</v>
      </c>
    </row>
    <row r="702" s="1" customFormat="1">
      <c r="B702" s="45"/>
      <c r="C702" s="73"/>
      <c r="D702" s="225" t="s">
        <v>156</v>
      </c>
      <c r="E702" s="73"/>
      <c r="F702" s="226" t="s">
        <v>876</v>
      </c>
      <c r="G702" s="73"/>
      <c r="H702" s="73"/>
      <c r="I702" s="184"/>
      <c r="J702" s="73"/>
      <c r="K702" s="73"/>
      <c r="L702" s="71"/>
      <c r="M702" s="227"/>
      <c r="N702" s="46"/>
      <c r="O702" s="46"/>
      <c r="P702" s="46"/>
      <c r="Q702" s="46"/>
      <c r="R702" s="46"/>
      <c r="S702" s="46"/>
      <c r="T702" s="94"/>
      <c r="AT702" s="23" t="s">
        <v>156</v>
      </c>
      <c r="AU702" s="23" t="s">
        <v>84</v>
      </c>
    </row>
    <row r="703" s="11" customFormat="1">
      <c r="B703" s="228"/>
      <c r="C703" s="229"/>
      <c r="D703" s="225" t="s">
        <v>158</v>
      </c>
      <c r="E703" s="230" t="s">
        <v>21</v>
      </c>
      <c r="F703" s="231" t="s">
        <v>343</v>
      </c>
      <c r="G703" s="229"/>
      <c r="H703" s="230" t="s">
        <v>21</v>
      </c>
      <c r="I703" s="232"/>
      <c r="J703" s="229"/>
      <c r="K703" s="229"/>
      <c r="L703" s="233"/>
      <c r="M703" s="234"/>
      <c r="N703" s="235"/>
      <c r="O703" s="235"/>
      <c r="P703" s="235"/>
      <c r="Q703" s="235"/>
      <c r="R703" s="235"/>
      <c r="S703" s="235"/>
      <c r="T703" s="236"/>
      <c r="AT703" s="237" t="s">
        <v>158</v>
      </c>
      <c r="AU703" s="237" t="s">
        <v>84</v>
      </c>
      <c r="AV703" s="11" t="s">
        <v>77</v>
      </c>
      <c r="AW703" s="11" t="s">
        <v>35</v>
      </c>
      <c r="AX703" s="11" t="s">
        <v>72</v>
      </c>
      <c r="AY703" s="237" t="s">
        <v>147</v>
      </c>
    </row>
    <row r="704" s="12" customFormat="1">
      <c r="B704" s="238"/>
      <c r="C704" s="239"/>
      <c r="D704" s="225" t="s">
        <v>158</v>
      </c>
      <c r="E704" s="240" t="s">
        <v>21</v>
      </c>
      <c r="F704" s="241" t="s">
        <v>877</v>
      </c>
      <c r="G704" s="239"/>
      <c r="H704" s="242">
        <v>18.675000000000001</v>
      </c>
      <c r="I704" s="243"/>
      <c r="J704" s="239"/>
      <c r="K704" s="239"/>
      <c r="L704" s="244"/>
      <c r="M704" s="245"/>
      <c r="N704" s="246"/>
      <c r="O704" s="246"/>
      <c r="P704" s="246"/>
      <c r="Q704" s="246"/>
      <c r="R704" s="246"/>
      <c r="S704" s="246"/>
      <c r="T704" s="247"/>
      <c r="AT704" s="248" t="s">
        <v>158</v>
      </c>
      <c r="AU704" s="248" t="s">
        <v>84</v>
      </c>
      <c r="AV704" s="12" t="s">
        <v>84</v>
      </c>
      <c r="AW704" s="12" t="s">
        <v>35</v>
      </c>
      <c r="AX704" s="12" t="s">
        <v>72</v>
      </c>
      <c r="AY704" s="248" t="s">
        <v>147</v>
      </c>
    </row>
    <row r="705" s="12" customFormat="1">
      <c r="B705" s="238"/>
      <c r="C705" s="239"/>
      <c r="D705" s="225" t="s">
        <v>158</v>
      </c>
      <c r="E705" s="240" t="s">
        <v>21</v>
      </c>
      <c r="F705" s="241" t="s">
        <v>878</v>
      </c>
      <c r="G705" s="239"/>
      <c r="H705" s="242">
        <v>337.65800000000002</v>
      </c>
      <c r="I705" s="243"/>
      <c r="J705" s="239"/>
      <c r="K705" s="239"/>
      <c r="L705" s="244"/>
      <c r="M705" s="245"/>
      <c r="N705" s="246"/>
      <c r="O705" s="246"/>
      <c r="P705" s="246"/>
      <c r="Q705" s="246"/>
      <c r="R705" s="246"/>
      <c r="S705" s="246"/>
      <c r="T705" s="247"/>
      <c r="AT705" s="248" t="s">
        <v>158</v>
      </c>
      <c r="AU705" s="248" t="s">
        <v>84</v>
      </c>
      <c r="AV705" s="12" t="s">
        <v>84</v>
      </c>
      <c r="AW705" s="12" t="s">
        <v>35</v>
      </c>
      <c r="AX705" s="12" t="s">
        <v>72</v>
      </c>
      <c r="AY705" s="248" t="s">
        <v>147</v>
      </c>
    </row>
    <row r="706" s="13" customFormat="1">
      <c r="B706" s="249"/>
      <c r="C706" s="250"/>
      <c r="D706" s="225" t="s">
        <v>158</v>
      </c>
      <c r="E706" s="251" t="s">
        <v>21</v>
      </c>
      <c r="F706" s="252" t="s">
        <v>161</v>
      </c>
      <c r="G706" s="250"/>
      <c r="H706" s="253">
        <v>356.33300000000003</v>
      </c>
      <c r="I706" s="254"/>
      <c r="J706" s="250"/>
      <c r="K706" s="250"/>
      <c r="L706" s="255"/>
      <c r="M706" s="256"/>
      <c r="N706" s="257"/>
      <c r="O706" s="257"/>
      <c r="P706" s="257"/>
      <c r="Q706" s="257"/>
      <c r="R706" s="257"/>
      <c r="S706" s="257"/>
      <c r="T706" s="258"/>
      <c r="AT706" s="259" t="s">
        <v>158</v>
      </c>
      <c r="AU706" s="259" t="s">
        <v>84</v>
      </c>
      <c r="AV706" s="13" t="s">
        <v>154</v>
      </c>
      <c r="AW706" s="13" t="s">
        <v>35</v>
      </c>
      <c r="AX706" s="13" t="s">
        <v>77</v>
      </c>
      <c r="AY706" s="259" t="s">
        <v>147</v>
      </c>
    </row>
    <row r="707" s="1" customFormat="1" ht="38.25" customHeight="1">
      <c r="B707" s="45"/>
      <c r="C707" s="213" t="s">
        <v>879</v>
      </c>
      <c r="D707" s="213" t="s">
        <v>149</v>
      </c>
      <c r="E707" s="214" t="s">
        <v>880</v>
      </c>
      <c r="F707" s="215" t="s">
        <v>881</v>
      </c>
      <c r="G707" s="216" t="s">
        <v>152</v>
      </c>
      <c r="H707" s="217">
        <v>32069.970000000001</v>
      </c>
      <c r="I707" s="218"/>
      <c r="J707" s="219">
        <f>ROUND(I707*H707,2)</f>
        <v>0</v>
      </c>
      <c r="K707" s="215" t="s">
        <v>153</v>
      </c>
      <c r="L707" s="71"/>
      <c r="M707" s="220" t="s">
        <v>21</v>
      </c>
      <c r="N707" s="221" t="s">
        <v>43</v>
      </c>
      <c r="O707" s="46"/>
      <c r="P707" s="222">
        <f>O707*H707</f>
        <v>0</v>
      </c>
      <c r="Q707" s="222">
        <v>0</v>
      </c>
      <c r="R707" s="222">
        <f>Q707*H707</f>
        <v>0</v>
      </c>
      <c r="S707" s="222">
        <v>0</v>
      </c>
      <c r="T707" s="223">
        <f>S707*H707</f>
        <v>0</v>
      </c>
      <c r="AR707" s="23" t="s">
        <v>154</v>
      </c>
      <c r="AT707" s="23" t="s">
        <v>149</v>
      </c>
      <c r="AU707" s="23" t="s">
        <v>84</v>
      </c>
      <c r="AY707" s="23" t="s">
        <v>147</v>
      </c>
      <c r="BE707" s="224">
        <f>IF(N707="základní",J707,0)</f>
        <v>0</v>
      </c>
      <c r="BF707" s="224">
        <f>IF(N707="snížená",J707,0)</f>
        <v>0</v>
      </c>
      <c r="BG707" s="224">
        <f>IF(N707="zákl. přenesená",J707,0)</f>
        <v>0</v>
      </c>
      <c r="BH707" s="224">
        <f>IF(N707="sníž. přenesená",J707,0)</f>
        <v>0</v>
      </c>
      <c r="BI707" s="224">
        <f>IF(N707="nulová",J707,0)</f>
        <v>0</v>
      </c>
      <c r="BJ707" s="23" t="s">
        <v>77</v>
      </c>
      <c r="BK707" s="224">
        <f>ROUND(I707*H707,2)</f>
        <v>0</v>
      </c>
      <c r="BL707" s="23" t="s">
        <v>154</v>
      </c>
      <c r="BM707" s="23" t="s">
        <v>882</v>
      </c>
    </row>
    <row r="708" s="1" customFormat="1">
      <c r="B708" s="45"/>
      <c r="C708" s="73"/>
      <c r="D708" s="225" t="s">
        <v>156</v>
      </c>
      <c r="E708" s="73"/>
      <c r="F708" s="226" t="s">
        <v>876</v>
      </c>
      <c r="G708" s="73"/>
      <c r="H708" s="73"/>
      <c r="I708" s="184"/>
      <c r="J708" s="73"/>
      <c r="K708" s="73"/>
      <c r="L708" s="71"/>
      <c r="M708" s="227"/>
      <c r="N708" s="46"/>
      <c r="O708" s="46"/>
      <c r="P708" s="46"/>
      <c r="Q708" s="46"/>
      <c r="R708" s="46"/>
      <c r="S708" s="46"/>
      <c r="T708" s="94"/>
      <c r="AT708" s="23" t="s">
        <v>156</v>
      </c>
      <c r="AU708" s="23" t="s">
        <v>84</v>
      </c>
    </row>
    <row r="709" s="12" customFormat="1">
      <c r="B709" s="238"/>
      <c r="C709" s="239"/>
      <c r="D709" s="225" t="s">
        <v>158</v>
      </c>
      <c r="E709" s="240" t="s">
        <v>21</v>
      </c>
      <c r="F709" s="241" t="s">
        <v>883</v>
      </c>
      <c r="G709" s="239"/>
      <c r="H709" s="242">
        <v>32069.970000000001</v>
      </c>
      <c r="I709" s="243"/>
      <c r="J709" s="239"/>
      <c r="K709" s="239"/>
      <c r="L709" s="244"/>
      <c r="M709" s="245"/>
      <c r="N709" s="246"/>
      <c r="O709" s="246"/>
      <c r="P709" s="246"/>
      <c r="Q709" s="246"/>
      <c r="R709" s="246"/>
      <c r="S709" s="246"/>
      <c r="T709" s="247"/>
      <c r="AT709" s="248" t="s">
        <v>158</v>
      </c>
      <c r="AU709" s="248" t="s">
        <v>84</v>
      </c>
      <c r="AV709" s="12" t="s">
        <v>84</v>
      </c>
      <c r="AW709" s="12" t="s">
        <v>35</v>
      </c>
      <c r="AX709" s="12" t="s">
        <v>77</v>
      </c>
      <c r="AY709" s="248" t="s">
        <v>147</v>
      </c>
    </row>
    <row r="710" s="1" customFormat="1" ht="38.25" customHeight="1">
      <c r="B710" s="45"/>
      <c r="C710" s="213" t="s">
        <v>884</v>
      </c>
      <c r="D710" s="213" t="s">
        <v>149</v>
      </c>
      <c r="E710" s="214" t="s">
        <v>885</v>
      </c>
      <c r="F710" s="215" t="s">
        <v>886</v>
      </c>
      <c r="G710" s="216" t="s">
        <v>152</v>
      </c>
      <c r="H710" s="217">
        <v>356.33300000000003</v>
      </c>
      <c r="I710" s="218"/>
      <c r="J710" s="219">
        <f>ROUND(I710*H710,2)</f>
        <v>0</v>
      </c>
      <c r="K710" s="215" t="s">
        <v>153</v>
      </c>
      <c r="L710" s="71"/>
      <c r="M710" s="220" t="s">
        <v>21</v>
      </c>
      <c r="N710" s="221" t="s">
        <v>43</v>
      </c>
      <c r="O710" s="46"/>
      <c r="P710" s="222">
        <f>O710*H710</f>
        <v>0</v>
      </c>
      <c r="Q710" s="222">
        <v>0</v>
      </c>
      <c r="R710" s="222">
        <f>Q710*H710</f>
        <v>0</v>
      </c>
      <c r="S710" s="222">
        <v>0</v>
      </c>
      <c r="T710" s="223">
        <f>S710*H710</f>
        <v>0</v>
      </c>
      <c r="AR710" s="23" t="s">
        <v>154</v>
      </c>
      <c r="AT710" s="23" t="s">
        <v>149</v>
      </c>
      <c r="AU710" s="23" t="s">
        <v>84</v>
      </c>
      <c r="AY710" s="23" t="s">
        <v>147</v>
      </c>
      <c r="BE710" s="224">
        <f>IF(N710="základní",J710,0)</f>
        <v>0</v>
      </c>
      <c r="BF710" s="224">
        <f>IF(N710="snížená",J710,0)</f>
        <v>0</v>
      </c>
      <c r="BG710" s="224">
        <f>IF(N710="zákl. přenesená",J710,0)</f>
        <v>0</v>
      </c>
      <c r="BH710" s="224">
        <f>IF(N710="sníž. přenesená",J710,0)</f>
        <v>0</v>
      </c>
      <c r="BI710" s="224">
        <f>IF(N710="nulová",J710,0)</f>
        <v>0</v>
      </c>
      <c r="BJ710" s="23" t="s">
        <v>77</v>
      </c>
      <c r="BK710" s="224">
        <f>ROUND(I710*H710,2)</f>
        <v>0</v>
      </c>
      <c r="BL710" s="23" t="s">
        <v>154</v>
      </c>
      <c r="BM710" s="23" t="s">
        <v>887</v>
      </c>
    </row>
    <row r="711" s="1" customFormat="1">
      <c r="B711" s="45"/>
      <c r="C711" s="73"/>
      <c r="D711" s="225" t="s">
        <v>156</v>
      </c>
      <c r="E711" s="73"/>
      <c r="F711" s="226" t="s">
        <v>888</v>
      </c>
      <c r="G711" s="73"/>
      <c r="H711" s="73"/>
      <c r="I711" s="184"/>
      <c r="J711" s="73"/>
      <c r="K711" s="73"/>
      <c r="L711" s="71"/>
      <c r="M711" s="227"/>
      <c r="N711" s="46"/>
      <c r="O711" s="46"/>
      <c r="P711" s="46"/>
      <c r="Q711" s="46"/>
      <c r="R711" s="46"/>
      <c r="S711" s="46"/>
      <c r="T711" s="94"/>
      <c r="AT711" s="23" t="s">
        <v>156</v>
      </c>
      <c r="AU711" s="23" t="s">
        <v>84</v>
      </c>
    </row>
    <row r="712" s="11" customFormat="1">
      <c r="B712" s="228"/>
      <c r="C712" s="229"/>
      <c r="D712" s="225" t="s">
        <v>158</v>
      </c>
      <c r="E712" s="230" t="s">
        <v>21</v>
      </c>
      <c r="F712" s="231" t="s">
        <v>343</v>
      </c>
      <c r="G712" s="229"/>
      <c r="H712" s="230" t="s">
        <v>21</v>
      </c>
      <c r="I712" s="232"/>
      <c r="J712" s="229"/>
      <c r="K712" s="229"/>
      <c r="L712" s="233"/>
      <c r="M712" s="234"/>
      <c r="N712" s="235"/>
      <c r="O712" s="235"/>
      <c r="P712" s="235"/>
      <c r="Q712" s="235"/>
      <c r="R712" s="235"/>
      <c r="S712" s="235"/>
      <c r="T712" s="236"/>
      <c r="AT712" s="237" t="s">
        <v>158</v>
      </c>
      <c r="AU712" s="237" t="s">
        <v>84</v>
      </c>
      <c r="AV712" s="11" t="s">
        <v>77</v>
      </c>
      <c r="AW712" s="11" t="s">
        <v>35</v>
      </c>
      <c r="AX712" s="11" t="s">
        <v>72</v>
      </c>
      <c r="AY712" s="237" t="s">
        <v>147</v>
      </c>
    </row>
    <row r="713" s="12" customFormat="1">
      <c r="B713" s="238"/>
      <c r="C713" s="239"/>
      <c r="D713" s="225" t="s">
        <v>158</v>
      </c>
      <c r="E713" s="240" t="s">
        <v>21</v>
      </c>
      <c r="F713" s="241" t="s">
        <v>877</v>
      </c>
      <c r="G713" s="239"/>
      <c r="H713" s="242">
        <v>18.675000000000001</v>
      </c>
      <c r="I713" s="243"/>
      <c r="J713" s="239"/>
      <c r="K713" s="239"/>
      <c r="L713" s="244"/>
      <c r="M713" s="245"/>
      <c r="N713" s="246"/>
      <c r="O713" s="246"/>
      <c r="P713" s="246"/>
      <c r="Q713" s="246"/>
      <c r="R713" s="246"/>
      <c r="S713" s="246"/>
      <c r="T713" s="247"/>
      <c r="AT713" s="248" t="s">
        <v>158</v>
      </c>
      <c r="AU713" s="248" t="s">
        <v>84</v>
      </c>
      <c r="AV713" s="12" t="s">
        <v>84</v>
      </c>
      <c r="AW713" s="12" t="s">
        <v>35</v>
      </c>
      <c r="AX713" s="12" t="s">
        <v>72</v>
      </c>
      <c r="AY713" s="248" t="s">
        <v>147</v>
      </c>
    </row>
    <row r="714" s="12" customFormat="1">
      <c r="B714" s="238"/>
      <c r="C714" s="239"/>
      <c r="D714" s="225" t="s">
        <v>158</v>
      </c>
      <c r="E714" s="240" t="s">
        <v>21</v>
      </c>
      <c r="F714" s="241" t="s">
        <v>878</v>
      </c>
      <c r="G714" s="239"/>
      <c r="H714" s="242">
        <v>337.65800000000002</v>
      </c>
      <c r="I714" s="243"/>
      <c r="J714" s="239"/>
      <c r="K714" s="239"/>
      <c r="L714" s="244"/>
      <c r="M714" s="245"/>
      <c r="N714" s="246"/>
      <c r="O714" s="246"/>
      <c r="P714" s="246"/>
      <c r="Q714" s="246"/>
      <c r="R714" s="246"/>
      <c r="S714" s="246"/>
      <c r="T714" s="247"/>
      <c r="AT714" s="248" t="s">
        <v>158</v>
      </c>
      <c r="AU714" s="248" t="s">
        <v>84</v>
      </c>
      <c r="AV714" s="12" t="s">
        <v>84</v>
      </c>
      <c r="AW714" s="12" t="s">
        <v>35</v>
      </c>
      <c r="AX714" s="12" t="s">
        <v>72</v>
      </c>
      <c r="AY714" s="248" t="s">
        <v>147</v>
      </c>
    </row>
    <row r="715" s="13" customFormat="1">
      <c r="B715" s="249"/>
      <c r="C715" s="250"/>
      <c r="D715" s="225" t="s">
        <v>158</v>
      </c>
      <c r="E715" s="251" t="s">
        <v>21</v>
      </c>
      <c r="F715" s="252" t="s">
        <v>161</v>
      </c>
      <c r="G715" s="250"/>
      <c r="H715" s="253">
        <v>356.33300000000003</v>
      </c>
      <c r="I715" s="254"/>
      <c r="J715" s="250"/>
      <c r="K715" s="250"/>
      <c r="L715" s="255"/>
      <c r="M715" s="256"/>
      <c r="N715" s="257"/>
      <c r="O715" s="257"/>
      <c r="P715" s="257"/>
      <c r="Q715" s="257"/>
      <c r="R715" s="257"/>
      <c r="S715" s="257"/>
      <c r="T715" s="258"/>
      <c r="AT715" s="259" t="s">
        <v>158</v>
      </c>
      <c r="AU715" s="259" t="s">
        <v>84</v>
      </c>
      <c r="AV715" s="13" t="s">
        <v>154</v>
      </c>
      <c r="AW715" s="13" t="s">
        <v>35</v>
      </c>
      <c r="AX715" s="13" t="s">
        <v>77</v>
      </c>
      <c r="AY715" s="259" t="s">
        <v>147</v>
      </c>
    </row>
    <row r="716" s="1" customFormat="1" ht="25.5" customHeight="1">
      <c r="B716" s="45"/>
      <c r="C716" s="213" t="s">
        <v>889</v>
      </c>
      <c r="D716" s="213" t="s">
        <v>149</v>
      </c>
      <c r="E716" s="214" t="s">
        <v>890</v>
      </c>
      <c r="F716" s="215" t="s">
        <v>891</v>
      </c>
      <c r="G716" s="216" t="s">
        <v>152</v>
      </c>
      <c r="H716" s="217">
        <v>496.05000000000001</v>
      </c>
      <c r="I716" s="218"/>
      <c r="J716" s="219">
        <f>ROUND(I716*H716,2)</f>
        <v>0</v>
      </c>
      <c r="K716" s="215" t="s">
        <v>153</v>
      </c>
      <c r="L716" s="71"/>
      <c r="M716" s="220" t="s">
        <v>21</v>
      </c>
      <c r="N716" s="221" t="s">
        <v>43</v>
      </c>
      <c r="O716" s="46"/>
      <c r="P716" s="222">
        <f>O716*H716</f>
        <v>0</v>
      </c>
      <c r="Q716" s="222">
        <v>0.00012999999999999999</v>
      </c>
      <c r="R716" s="222">
        <f>Q716*H716</f>
        <v>0.064486500000000002</v>
      </c>
      <c r="S716" s="222">
        <v>0</v>
      </c>
      <c r="T716" s="223">
        <f>S716*H716</f>
        <v>0</v>
      </c>
      <c r="AR716" s="23" t="s">
        <v>154</v>
      </c>
      <c r="AT716" s="23" t="s">
        <v>149</v>
      </c>
      <c r="AU716" s="23" t="s">
        <v>84</v>
      </c>
      <c r="AY716" s="23" t="s">
        <v>147</v>
      </c>
      <c r="BE716" s="224">
        <f>IF(N716="základní",J716,0)</f>
        <v>0</v>
      </c>
      <c r="BF716" s="224">
        <f>IF(N716="snížená",J716,0)</f>
        <v>0</v>
      </c>
      <c r="BG716" s="224">
        <f>IF(N716="zákl. přenesená",J716,0)</f>
        <v>0</v>
      </c>
      <c r="BH716" s="224">
        <f>IF(N716="sníž. přenesená",J716,0)</f>
        <v>0</v>
      </c>
      <c r="BI716" s="224">
        <f>IF(N716="nulová",J716,0)</f>
        <v>0</v>
      </c>
      <c r="BJ716" s="23" t="s">
        <v>77</v>
      </c>
      <c r="BK716" s="224">
        <f>ROUND(I716*H716,2)</f>
        <v>0</v>
      </c>
      <c r="BL716" s="23" t="s">
        <v>154</v>
      </c>
      <c r="BM716" s="23" t="s">
        <v>892</v>
      </c>
    </row>
    <row r="717" s="1" customFormat="1">
      <c r="B717" s="45"/>
      <c r="C717" s="73"/>
      <c r="D717" s="225" t="s">
        <v>156</v>
      </c>
      <c r="E717" s="73"/>
      <c r="F717" s="226" t="s">
        <v>893</v>
      </c>
      <c r="G717" s="73"/>
      <c r="H717" s="73"/>
      <c r="I717" s="184"/>
      <c r="J717" s="73"/>
      <c r="K717" s="73"/>
      <c r="L717" s="71"/>
      <c r="M717" s="227"/>
      <c r="N717" s="46"/>
      <c r="O717" s="46"/>
      <c r="P717" s="46"/>
      <c r="Q717" s="46"/>
      <c r="R717" s="46"/>
      <c r="S717" s="46"/>
      <c r="T717" s="94"/>
      <c r="AT717" s="23" t="s">
        <v>156</v>
      </c>
      <c r="AU717" s="23" t="s">
        <v>84</v>
      </c>
    </row>
    <row r="718" s="11" customFormat="1">
      <c r="B718" s="228"/>
      <c r="C718" s="229"/>
      <c r="D718" s="225" t="s">
        <v>158</v>
      </c>
      <c r="E718" s="230" t="s">
        <v>21</v>
      </c>
      <c r="F718" s="231" t="s">
        <v>894</v>
      </c>
      <c r="G718" s="229"/>
      <c r="H718" s="230" t="s">
        <v>21</v>
      </c>
      <c r="I718" s="232"/>
      <c r="J718" s="229"/>
      <c r="K718" s="229"/>
      <c r="L718" s="233"/>
      <c r="M718" s="234"/>
      <c r="N718" s="235"/>
      <c r="O718" s="235"/>
      <c r="P718" s="235"/>
      <c r="Q718" s="235"/>
      <c r="R718" s="235"/>
      <c r="S718" s="235"/>
      <c r="T718" s="236"/>
      <c r="AT718" s="237" t="s">
        <v>158</v>
      </c>
      <c r="AU718" s="237" t="s">
        <v>84</v>
      </c>
      <c r="AV718" s="11" t="s">
        <v>77</v>
      </c>
      <c r="AW718" s="11" t="s">
        <v>35</v>
      </c>
      <c r="AX718" s="11" t="s">
        <v>72</v>
      </c>
      <c r="AY718" s="237" t="s">
        <v>147</v>
      </c>
    </row>
    <row r="719" s="12" customFormat="1">
      <c r="B719" s="238"/>
      <c r="C719" s="239"/>
      <c r="D719" s="225" t="s">
        <v>158</v>
      </c>
      <c r="E719" s="240" t="s">
        <v>21</v>
      </c>
      <c r="F719" s="241" t="s">
        <v>895</v>
      </c>
      <c r="G719" s="239"/>
      <c r="H719" s="242">
        <v>18.359999999999999</v>
      </c>
      <c r="I719" s="243"/>
      <c r="J719" s="239"/>
      <c r="K719" s="239"/>
      <c r="L719" s="244"/>
      <c r="M719" s="245"/>
      <c r="N719" s="246"/>
      <c r="O719" s="246"/>
      <c r="P719" s="246"/>
      <c r="Q719" s="246"/>
      <c r="R719" s="246"/>
      <c r="S719" s="246"/>
      <c r="T719" s="247"/>
      <c r="AT719" s="248" t="s">
        <v>158</v>
      </c>
      <c r="AU719" s="248" t="s">
        <v>84</v>
      </c>
      <c r="AV719" s="12" t="s">
        <v>84</v>
      </c>
      <c r="AW719" s="12" t="s">
        <v>35</v>
      </c>
      <c r="AX719" s="12" t="s">
        <v>72</v>
      </c>
      <c r="AY719" s="248" t="s">
        <v>147</v>
      </c>
    </row>
    <row r="720" s="12" customFormat="1">
      <c r="B720" s="238"/>
      <c r="C720" s="239"/>
      <c r="D720" s="225" t="s">
        <v>158</v>
      </c>
      <c r="E720" s="240" t="s">
        <v>21</v>
      </c>
      <c r="F720" s="241" t="s">
        <v>896</v>
      </c>
      <c r="G720" s="239"/>
      <c r="H720" s="242">
        <v>21.780000000000001</v>
      </c>
      <c r="I720" s="243"/>
      <c r="J720" s="239"/>
      <c r="K720" s="239"/>
      <c r="L720" s="244"/>
      <c r="M720" s="245"/>
      <c r="N720" s="246"/>
      <c r="O720" s="246"/>
      <c r="P720" s="246"/>
      <c r="Q720" s="246"/>
      <c r="R720" s="246"/>
      <c r="S720" s="246"/>
      <c r="T720" s="247"/>
      <c r="AT720" s="248" t="s">
        <v>158</v>
      </c>
      <c r="AU720" s="248" t="s">
        <v>84</v>
      </c>
      <c r="AV720" s="12" t="s">
        <v>84</v>
      </c>
      <c r="AW720" s="12" t="s">
        <v>35</v>
      </c>
      <c r="AX720" s="12" t="s">
        <v>72</v>
      </c>
      <c r="AY720" s="248" t="s">
        <v>147</v>
      </c>
    </row>
    <row r="721" s="12" customFormat="1">
      <c r="B721" s="238"/>
      <c r="C721" s="239"/>
      <c r="D721" s="225" t="s">
        <v>158</v>
      </c>
      <c r="E721" s="240" t="s">
        <v>21</v>
      </c>
      <c r="F721" s="241" t="s">
        <v>897</v>
      </c>
      <c r="G721" s="239"/>
      <c r="H721" s="242">
        <v>21.719999999999999</v>
      </c>
      <c r="I721" s="243"/>
      <c r="J721" s="239"/>
      <c r="K721" s="239"/>
      <c r="L721" s="244"/>
      <c r="M721" s="245"/>
      <c r="N721" s="246"/>
      <c r="O721" s="246"/>
      <c r="P721" s="246"/>
      <c r="Q721" s="246"/>
      <c r="R721" s="246"/>
      <c r="S721" s="246"/>
      <c r="T721" s="247"/>
      <c r="AT721" s="248" t="s">
        <v>158</v>
      </c>
      <c r="AU721" s="248" t="s">
        <v>84</v>
      </c>
      <c r="AV721" s="12" t="s">
        <v>84</v>
      </c>
      <c r="AW721" s="12" t="s">
        <v>35</v>
      </c>
      <c r="AX721" s="12" t="s">
        <v>72</v>
      </c>
      <c r="AY721" s="248" t="s">
        <v>147</v>
      </c>
    </row>
    <row r="722" s="12" customFormat="1">
      <c r="B722" s="238"/>
      <c r="C722" s="239"/>
      <c r="D722" s="225" t="s">
        <v>158</v>
      </c>
      <c r="E722" s="240" t="s">
        <v>21</v>
      </c>
      <c r="F722" s="241" t="s">
        <v>895</v>
      </c>
      <c r="G722" s="239"/>
      <c r="H722" s="242">
        <v>18.359999999999999</v>
      </c>
      <c r="I722" s="243"/>
      <c r="J722" s="239"/>
      <c r="K722" s="239"/>
      <c r="L722" s="244"/>
      <c r="M722" s="245"/>
      <c r="N722" s="246"/>
      <c r="O722" s="246"/>
      <c r="P722" s="246"/>
      <c r="Q722" s="246"/>
      <c r="R722" s="246"/>
      <c r="S722" s="246"/>
      <c r="T722" s="247"/>
      <c r="AT722" s="248" t="s">
        <v>158</v>
      </c>
      <c r="AU722" s="248" t="s">
        <v>84</v>
      </c>
      <c r="AV722" s="12" t="s">
        <v>84</v>
      </c>
      <c r="AW722" s="12" t="s">
        <v>35</v>
      </c>
      <c r="AX722" s="12" t="s">
        <v>72</v>
      </c>
      <c r="AY722" s="248" t="s">
        <v>147</v>
      </c>
    </row>
    <row r="723" s="12" customFormat="1">
      <c r="B723" s="238"/>
      <c r="C723" s="239"/>
      <c r="D723" s="225" t="s">
        <v>158</v>
      </c>
      <c r="E723" s="240" t="s">
        <v>21</v>
      </c>
      <c r="F723" s="241" t="s">
        <v>896</v>
      </c>
      <c r="G723" s="239"/>
      <c r="H723" s="242">
        <v>21.780000000000001</v>
      </c>
      <c r="I723" s="243"/>
      <c r="J723" s="239"/>
      <c r="K723" s="239"/>
      <c r="L723" s="244"/>
      <c r="M723" s="245"/>
      <c r="N723" s="246"/>
      <c r="O723" s="246"/>
      <c r="P723" s="246"/>
      <c r="Q723" s="246"/>
      <c r="R723" s="246"/>
      <c r="S723" s="246"/>
      <c r="T723" s="247"/>
      <c r="AT723" s="248" t="s">
        <v>158</v>
      </c>
      <c r="AU723" s="248" t="s">
        <v>84</v>
      </c>
      <c r="AV723" s="12" t="s">
        <v>84</v>
      </c>
      <c r="AW723" s="12" t="s">
        <v>35</v>
      </c>
      <c r="AX723" s="12" t="s">
        <v>72</v>
      </c>
      <c r="AY723" s="248" t="s">
        <v>147</v>
      </c>
    </row>
    <row r="724" s="12" customFormat="1">
      <c r="B724" s="238"/>
      <c r="C724" s="239"/>
      <c r="D724" s="225" t="s">
        <v>158</v>
      </c>
      <c r="E724" s="240" t="s">
        <v>21</v>
      </c>
      <c r="F724" s="241" t="s">
        <v>897</v>
      </c>
      <c r="G724" s="239"/>
      <c r="H724" s="242">
        <v>21.719999999999999</v>
      </c>
      <c r="I724" s="243"/>
      <c r="J724" s="239"/>
      <c r="K724" s="239"/>
      <c r="L724" s="244"/>
      <c r="M724" s="245"/>
      <c r="N724" s="246"/>
      <c r="O724" s="246"/>
      <c r="P724" s="246"/>
      <c r="Q724" s="246"/>
      <c r="R724" s="246"/>
      <c r="S724" s="246"/>
      <c r="T724" s="247"/>
      <c r="AT724" s="248" t="s">
        <v>158</v>
      </c>
      <c r="AU724" s="248" t="s">
        <v>84</v>
      </c>
      <c r="AV724" s="12" t="s">
        <v>84</v>
      </c>
      <c r="AW724" s="12" t="s">
        <v>35</v>
      </c>
      <c r="AX724" s="12" t="s">
        <v>72</v>
      </c>
      <c r="AY724" s="248" t="s">
        <v>147</v>
      </c>
    </row>
    <row r="725" s="12" customFormat="1">
      <c r="B725" s="238"/>
      <c r="C725" s="239"/>
      <c r="D725" s="225" t="s">
        <v>158</v>
      </c>
      <c r="E725" s="240" t="s">
        <v>21</v>
      </c>
      <c r="F725" s="241" t="s">
        <v>898</v>
      </c>
      <c r="G725" s="239"/>
      <c r="H725" s="242">
        <v>372.32999999999998</v>
      </c>
      <c r="I725" s="243"/>
      <c r="J725" s="239"/>
      <c r="K725" s="239"/>
      <c r="L725" s="244"/>
      <c r="M725" s="245"/>
      <c r="N725" s="246"/>
      <c r="O725" s="246"/>
      <c r="P725" s="246"/>
      <c r="Q725" s="246"/>
      <c r="R725" s="246"/>
      <c r="S725" s="246"/>
      <c r="T725" s="247"/>
      <c r="AT725" s="248" t="s">
        <v>158</v>
      </c>
      <c r="AU725" s="248" t="s">
        <v>84</v>
      </c>
      <c r="AV725" s="12" t="s">
        <v>84</v>
      </c>
      <c r="AW725" s="12" t="s">
        <v>35</v>
      </c>
      <c r="AX725" s="12" t="s">
        <v>72</v>
      </c>
      <c r="AY725" s="248" t="s">
        <v>147</v>
      </c>
    </row>
    <row r="726" s="13" customFormat="1">
      <c r="B726" s="249"/>
      <c r="C726" s="250"/>
      <c r="D726" s="225" t="s">
        <v>158</v>
      </c>
      <c r="E726" s="251" t="s">
        <v>21</v>
      </c>
      <c r="F726" s="252" t="s">
        <v>161</v>
      </c>
      <c r="G726" s="250"/>
      <c r="H726" s="253">
        <v>496.05000000000001</v>
      </c>
      <c r="I726" s="254"/>
      <c r="J726" s="250"/>
      <c r="K726" s="250"/>
      <c r="L726" s="255"/>
      <c r="M726" s="256"/>
      <c r="N726" s="257"/>
      <c r="O726" s="257"/>
      <c r="P726" s="257"/>
      <c r="Q726" s="257"/>
      <c r="R726" s="257"/>
      <c r="S726" s="257"/>
      <c r="T726" s="258"/>
      <c r="AT726" s="259" t="s">
        <v>158</v>
      </c>
      <c r="AU726" s="259" t="s">
        <v>84</v>
      </c>
      <c r="AV726" s="13" t="s">
        <v>154</v>
      </c>
      <c r="AW726" s="13" t="s">
        <v>35</v>
      </c>
      <c r="AX726" s="13" t="s">
        <v>77</v>
      </c>
      <c r="AY726" s="259" t="s">
        <v>147</v>
      </c>
    </row>
    <row r="727" s="1" customFormat="1" ht="25.5" customHeight="1">
      <c r="B727" s="45"/>
      <c r="C727" s="213" t="s">
        <v>899</v>
      </c>
      <c r="D727" s="213" t="s">
        <v>149</v>
      </c>
      <c r="E727" s="214" t="s">
        <v>900</v>
      </c>
      <c r="F727" s="215" t="s">
        <v>901</v>
      </c>
      <c r="G727" s="216" t="s">
        <v>152</v>
      </c>
      <c r="H727" s="217">
        <v>47.520000000000003</v>
      </c>
      <c r="I727" s="218"/>
      <c r="J727" s="219">
        <f>ROUND(I727*H727,2)</f>
        <v>0</v>
      </c>
      <c r="K727" s="215" t="s">
        <v>153</v>
      </c>
      <c r="L727" s="71"/>
      <c r="M727" s="220" t="s">
        <v>21</v>
      </c>
      <c r="N727" s="221" t="s">
        <v>43</v>
      </c>
      <c r="O727" s="46"/>
      <c r="P727" s="222">
        <f>O727*H727</f>
        <v>0</v>
      </c>
      <c r="Q727" s="222">
        <v>0.00021000000000000001</v>
      </c>
      <c r="R727" s="222">
        <f>Q727*H727</f>
        <v>0.0099792000000000006</v>
      </c>
      <c r="S727" s="222">
        <v>0</v>
      </c>
      <c r="T727" s="223">
        <f>S727*H727</f>
        <v>0</v>
      </c>
      <c r="AR727" s="23" t="s">
        <v>154</v>
      </c>
      <c r="AT727" s="23" t="s">
        <v>149</v>
      </c>
      <c r="AU727" s="23" t="s">
        <v>84</v>
      </c>
      <c r="AY727" s="23" t="s">
        <v>147</v>
      </c>
      <c r="BE727" s="224">
        <f>IF(N727="základní",J727,0)</f>
        <v>0</v>
      </c>
      <c r="BF727" s="224">
        <f>IF(N727="snížená",J727,0)</f>
        <v>0</v>
      </c>
      <c r="BG727" s="224">
        <f>IF(N727="zákl. přenesená",J727,0)</f>
        <v>0</v>
      </c>
      <c r="BH727" s="224">
        <f>IF(N727="sníž. přenesená",J727,0)</f>
        <v>0</v>
      </c>
      <c r="BI727" s="224">
        <f>IF(N727="nulová",J727,0)</f>
        <v>0</v>
      </c>
      <c r="BJ727" s="23" t="s">
        <v>77</v>
      </c>
      <c r="BK727" s="224">
        <f>ROUND(I727*H727,2)</f>
        <v>0</v>
      </c>
      <c r="BL727" s="23" t="s">
        <v>154</v>
      </c>
      <c r="BM727" s="23" t="s">
        <v>902</v>
      </c>
    </row>
    <row r="728" s="1" customFormat="1">
      <c r="B728" s="45"/>
      <c r="C728" s="73"/>
      <c r="D728" s="225" t="s">
        <v>156</v>
      </c>
      <c r="E728" s="73"/>
      <c r="F728" s="226" t="s">
        <v>893</v>
      </c>
      <c r="G728" s="73"/>
      <c r="H728" s="73"/>
      <c r="I728" s="184"/>
      <c r="J728" s="73"/>
      <c r="K728" s="73"/>
      <c r="L728" s="71"/>
      <c r="M728" s="227"/>
      <c r="N728" s="46"/>
      <c r="O728" s="46"/>
      <c r="P728" s="46"/>
      <c r="Q728" s="46"/>
      <c r="R728" s="46"/>
      <c r="S728" s="46"/>
      <c r="T728" s="94"/>
      <c r="AT728" s="23" t="s">
        <v>156</v>
      </c>
      <c r="AU728" s="23" t="s">
        <v>84</v>
      </c>
    </row>
    <row r="729" s="11" customFormat="1">
      <c r="B729" s="228"/>
      <c r="C729" s="229"/>
      <c r="D729" s="225" t="s">
        <v>158</v>
      </c>
      <c r="E729" s="230" t="s">
        <v>21</v>
      </c>
      <c r="F729" s="231" t="s">
        <v>903</v>
      </c>
      <c r="G729" s="229"/>
      <c r="H729" s="230" t="s">
        <v>21</v>
      </c>
      <c r="I729" s="232"/>
      <c r="J729" s="229"/>
      <c r="K729" s="229"/>
      <c r="L729" s="233"/>
      <c r="M729" s="234"/>
      <c r="N729" s="235"/>
      <c r="O729" s="235"/>
      <c r="P729" s="235"/>
      <c r="Q729" s="235"/>
      <c r="R729" s="235"/>
      <c r="S729" s="235"/>
      <c r="T729" s="236"/>
      <c r="AT729" s="237" t="s">
        <v>158</v>
      </c>
      <c r="AU729" s="237" t="s">
        <v>84</v>
      </c>
      <c r="AV729" s="11" t="s">
        <v>77</v>
      </c>
      <c r="AW729" s="11" t="s">
        <v>35</v>
      </c>
      <c r="AX729" s="11" t="s">
        <v>72</v>
      </c>
      <c r="AY729" s="237" t="s">
        <v>147</v>
      </c>
    </row>
    <row r="730" s="12" customFormat="1">
      <c r="B730" s="238"/>
      <c r="C730" s="239"/>
      <c r="D730" s="225" t="s">
        <v>158</v>
      </c>
      <c r="E730" s="240" t="s">
        <v>21</v>
      </c>
      <c r="F730" s="241" t="s">
        <v>895</v>
      </c>
      <c r="G730" s="239"/>
      <c r="H730" s="242">
        <v>18.359999999999999</v>
      </c>
      <c r="I730" s="243"/>
      <c r="J730" s="239"/>
      <c r="K730" s="239"/>
      <c r="L730" s="244"/>
      <c r="M730" s="245"/>
      <c r="N730" s="246"/>
      <c r="O730" s="246"/>
      <c r="P730" s="246"/>
      <c r="Q730" s="246"/>
      <c r="R730" s="246"/>
      <c r="S730" s="246"/>
      <c r="T730" s="247"/>
      <c r="AT730" s="248" t="s">
        <v>158</v>
      </c>
      <c r="AU730" s="248" t="s">
        <v>84</v>
      </c>
      <c r="AV730" s="12" t="s">
        <v>84</v>
      </c>
      <c r="AW730" s="12" t="s">
        <v>35</v>
      </c>
      <c r="AX730" s="12" t="s">
        <v>72</v>
      </c>
      <c r="AY730" s="248" t="s">
        <v>147</v>
      </c>
    </row>
    <row r="731" s="12" customFormat="1">
      <c r="B731" s="238"/>
      <c r="C731" s="239"/>
      <c r="D731" s="225" t="s">
        <v>158</v>
      </c>
      <c r="E731" s="240" t="s">
        <v>21</v>
      </c>
      <c r="F731" s="241" t="s">
        <v>904</v>
      </c>
      <c r="G731" s="239"/>
      <c r="H731" s="242">
        <v>29.16</v>
      </c>
      <c r="I731" s="243"/>
      <c r="J731" s="239"/>
      <c r="K731" s="239"/>
      <c r="L731" s="244"/>
      <c r="M731" s="245"/>
      <c r="N731" s="246"/>
      <c r="O731" s="246"/>
      <c r="P731" s="246"/>
      <c r="Q731" s="246"/>
      <c r="R731" s="246"/>
      <c r="S731" s="246"/>
      <c r="T731" s="247"/>
      <c r="AT731" s="248" t="s">
        <v>158</v>
      </c>
      <c r="AU731" s="248" t="s">
        <v>84</v>
      </c>
      <c r="AV731" s="12" t="s">
        <v>84</v>
      </c>
      <c r="AW731" s="12" t="s">
        <v>35</v>
      </c>
      <c r="AX731" s="12" t="s">
        <v>72</v>
      </c>
      <c r="AY731" s="248" t="s">
        <v>147</v>
      </c>
    </row>
    <row r="732" s="13" customFormat="1">
      <c r="B732" s="249"/>
      <c r="C732" s="250"/>
      <c r="D732" s="225" t="s">
        <v>158</v>
      </c>
      <c r="E732" s="251" t="s">
        <v>21</v>
      </c>
      <c r="F732" s="252" t="s">
        <v>161</v>
      </c>
      <c r="G732" s="250"/>
      <c r="H732" s="253">
        <v>47.520000000000003</v>
      </c>
      <c r="I732" s="254"/>
      <c r="J732" s="250"/>
      <c r="K732" s="250"/>
      <c r="L732" s="255"/>
      <c r="M732" s="256"/>
      <c r="N732" s="257"/>
      <c r="O732" s="257"/>
      <c r="P732" s="257"/>
      <c r="Q732" s="257"/>
      <c r="R732" s="257"/>
      <c r="S732" s="257"/>
      <c r="T732" s="258"/>
      <c r="AT732" s="259" t="s">
        <v>158</v>
      </c>
      <c r="AU732" s="259" t="s">
        <v>84</v>
      </c>
      <c r="AV732" s="13" t="s">
        <v>154</v>
      </c>
      <c r="AW732" s="13" t="s">
        <v>35</v>
      </c>
      <c r="AX732" s="13" t="s">
        <v>77</v>
      </c>
      <c r="AY732" s="259" t="s">
        <v>147</v>
      </c>
    </row>
    <row r="733" s="1" customFormat="1" ht="25.5" customHeight="1">
      <c r="B733" s="45"/>
      <c r="C733" s="213" t="s">
        <v>905</v>
      </c>
      <c r="D733" s="213" t="s">
        <v>149</v>
      </c>
      <c r="E733" s="214" t="s">
        <v>906</v>
      </c>
      <c r="F733" s="215" t="s">
        <v>907</v>
      </c>
      <c r="G733" s="216" t="s">
        <v>443</v>
      </c>
      <c r="H733" s="217">
        <v>22.07</v>
      </c>
      <c r="I733" s="218"/>
      <c r="J733" s="219">
        <f>ROUND(I733*H733,2)</f>
        <v>0</v>
      </c>
      <c r="K733" s="215" t="s">
        <v>153</v>
      </c>
      <c r="L733" s="71"/>
      <c r="M733" s="220" t="s">
        <v>21</v>
      </c>
      <c r="N733" s="221" t="s">
        <v>43</v>
      </c>
      <c r="O733" s="46"/>
      <c r="P733" s="222">
        <f>O733*H733</f>
        <v>0</v>
      </c>
      <c r="Q733" s="222">
        <v>0</v>
      </c>
      <c r="R733" s="222">
        <f>Q733*H733</f>
        <v>0</v>
      </c>
      <c r="S733" s="222">
        <v>0</v>
      </c>
      <c r="T733" s="223">
        <f>S733*H733</f>
        <v>0</v>
      </c>
      <c r="AR733" s="23" t="s">
        <v>154</v>
      </c>
      <c r="AT733" s="23" t="s">
        <v>149</v>
      </c>
      <c r="AU733" s="23" t="s">
        <v>84</v>
      </c>
      <c r="AY733" s="23" t="s">
        <v>147</v>
      </c>
      <c r="BE733" s="224">
        <f>IF(N733="základní",J733,0)</f>
        <v>0</v>
      </c>
      <c r="BF733" s="224">
        <f>IF(N733="snížená",J733,0)</f>
        <v>0</v>
      </c>
      <c r="BG733" s="224">
        <f>IF(N733="zákl. přenesená",J733,0)</f>
        <v>0</v>
      </c>
      <c r="BH733" s="224">
        <f>IF(N733="sníž. přenesená",J733,0)</f>
        <v>0</v>
      </c>
      <c r="BI733" s="224">
        <f>IF(N733="nulová",J733,0)</f>
        <v>0</v>
      </c>
      <c r="BJ733" s="23" t="s">
        <v>77</v>
      </c>
      <c r="BK733" s="224">
        <f>ROUND(I733*H733,2)</f>
        <v>0</v>
      </c>
      <c r="BL733" s="23" t="s">
        <v>154</v>
      </c>
      <c r="BM733" s="23" t="s">
        <v>908</v>
      </c>
    </row>
    <row r="734" s="1" customFormat="1">
      <c r="B734" s="45"/>
      <c r="C734" s="73"/>
      <c r="D734" s="225" t="s">
        <v>156</v>
      </c>
      <c r="E734" s="73"/>
      <c r="F734" s="226" t="s">
        <v>909</v>
      </c>
      <c r="G734" s="73"/>
      <c r="H734" s="73"/>
      <c r="I734" s="184"/>
      <c r="J734" s="73"/>
      <c r="K734" s="73"/>
      <c r="L734" s="71"/>
      <c r="M734" s="227"/>
      <c r="N734" s="46"/>
      <c r="O734" s="46"/>
      <c r="P734" s="46"/>
      <c r="Q734" s="46"/>
      <c r="R734" s="46"/>
      <c r="S734" s="46"/>
      <c r="T734" s="94"/>
      <c r="AT734" s="23" t="s">
        <v>156</v>
      </c>
      <c r="AU734" s="23" t="s">
        <v>84</v>
      </c>
    </row>
    <row r="735" s="11" customFormat="1">
      <c r="B735" s="228"/>
      <c r="C735" s="229"/>
      <c r="D735" s="225" t="s">
        <v>158</v>
      </c>
      <c r="E735" s="230" t="s">
        <v>21</v>
      </c>
      <c r="F735" s="231" t="s">
        <v>910</v>
      </c>
      <c r="G735" s="229"/>
      <c r="H735" s="230" t="s">
        <v>21</v>
      </c>
      <c r="I735" s="232"/>
      <c r="J735" s="229"/>
      <c r="K735" s="229"/>
      <c r="L735" s="233"/>
      <c r="M735" s="234"/>
      <c r="N735" s="235"/>
      <c r="O735" s="235"/>
      <c r="P735" s="235"/>
      <c r="Q735" s="235"/>
      <c r="R735" s="235"/>
      <c r="S735" s="235"/>
      <c r="T735" s="236"/>
      <c r="AT735" s="237" t="s">
        <v>158</v>
      </c>
      <c r="AU735" s="237" t="s">
        <v>84</v>
      </c>
      <c r="AV735" s="11" t="s">
        <v>77</v>
      </c>
      <c r="AW735" s="11" t="s">
        <v>35</v>
      </c>
      <c r="AX735" s="11" t="s">
        <v>72</v>
      </c>
      <c r="AY735" s="237" t="s">
        <v>147</v>
      </c>
    </row>
    <row r="736" s="12" customFormat="1">
      <c r="B736" s="238"/>
      <c r="C736" s="239"/>
      <c r="D736" s="225" t="s">
        <v>158</v>
      </c>
      <c r="E736" s="240" t="s">
        <v>21</v>
      </c>
      <c r="F736" s="241" t="s">
        <v>911</v>
      </c>
      <c r="G736" s="239"/>
      <c r="H736" s="242">
        <v>22.07</v>
      </c>
      <c r="I736" s="243"/>
      <c r="J736" s="239"/>
      <c r="K736" s="239"/>
      <c r="L736" s="244"/>
      <c r="M736" s="245"/>
      <c r="N736" s="246"/>
      <c r="O736" s="246"/>
      <c r="P736" s="246"/>
      <c r="Q736" s="246"/>
      <c r="R736" s="246"/>
      <c r="S736" s="246"/>
      <c r="T736" s="247"/>
      <c r="AT736" s="248" t="s">
        <v>158</v>
      </c>
      <c r="AU736" s="248" t="s">
        <v>84</v>
      </c>
      <c r="AV736" s="12" t="s">
        <v>84</v>
      </c>
      <c r="AW736" s="12" t="s">
        <v>35</v>
      </c>
      <c r="AX736" s="12" t="s">
        <v>72</v>
      </c>
      <c r="AY736" s="248" t="s">
        <v>147</v>
      </c>
    </row>
    <row r="737" s="13" customFormat="1">
      <c r="B737" s="249"/>
      <c r="C737" s="250"/>
      <c r="D737" s="225" t="s">
        <v>158</v>
      </c>
      <c r="E737" s="251" t="s">
        <v>21</v>
      </c>
      <c r="F737" s="252" t="s">
        <v>161</v>
      </c>
      <c r="G737" s="250"/>
      <c r="H737" s="253">
        <v>22.07</v>
      </c>
      <c r="I737" s="254"/>
      <c r="J737" s="250"/>
      <c r="K737" s="250"/>
      <c r="L737" s="255"/>
      <c r="M737" s="256"/>
      <c r="N737" s="257"/>
      <c r="O737" s="257"/>
      <c r="P737" s="257"/>
      <c r="Q737" s="257"/>
      <c r="R737" s="257"/>
      <c r="S737" s="257"/>
      <c r="T737" s="258"/>
      <c r="AT737" s="259" t="s">
        <v>158</v>
      </c>
      <c r="AU737" s="259" t="s">
        <v>84</v>
      </c>
      <c r="AV737" s="13" t="s">
        <v>154</v>
      </c>
      <c r="AW737" s="13" t="s">
        <v>35</v>
      </c>
      <c r="AX737" s="13" t="s">
        <v>77</v>
      </c>
      <c r="AY737" s="259" t="s">
        <v>147</v>
      </c>
    </row>
    <row r="738" s="1" customFormat="1" ht="25.5" customHeight="1">
      <c r="B738" s="45"/>
      <c r="C738" s="213" t="s">
        <v>912</v>
      </c>
      <c r="D738" s="213" t="s">
        <v>149</v>
      </c>
      <c r="E738" s="214" t="s">
        <v>913</v>
      </c>
      <c r="F738" s="215" t="s">
        <v>914</v>
      </c>
      <c r="G738" s="216" t="s">
        <v>443</v>
      </c>
      <c r="H738" s="217">
        <v>1324.2000000000001</v>
      </c>
      <c r="I738" s="218"/>
      <c r="J738" s="219">
        <f>ROUND(I738*H738,2)</f>
        <v>0</v>
      </c>
      <c r="K738" s="215" t="s">
        <v>153</v>
      </c>
      <c r="L738" s="71"/>
      <c r="M738" s="220" t="s">
        <v>21</v>
      </c>
      <c r="N738" s="221" t="s">
        <v>43</v>
      </c>
      <c r="O738" s="46"/>
      <c r="P738" s="222">
        <f>O738*H738</f>
        <v>0</v>
      </c>
      <c r="Q738" s="222">
        <v>0</v>
      </c>
      <c r="R738" s="222">
        <f>Q738*H738</f>
        <v>0</v>
      </c>
      <c r="S738" s="222">
        <v>0</v>
      </c>
      <c r="T738" s="223">
        <f>S738*H738</f>
        <v>0</v>
      </c>
      <c r="AR738" s="23" t="s">
        <v>154</v>
      </c>
      <c r="AT738" s="23" t="s">
        <v>149</v>
      </c>
      <c r="AU738" s="23" t="s">
        <v>84</v>
      </c>
      <c r="AY738" s="23" t="s">
        <v>147</v>
      </c>
      <c r="BE738" s="224">
        <f>IF(N738="základní",J738,0)</f>
        <v>0</v>
      </c>
      <c r="BF738" s="224">
        <f>IF(N738="snížená",J738,0)</f>
        <v>0</v>
      </c>
      <c r="BG738" s="224">
        <f>IF(N738="zákl. přenesená",J738,0)</f>
        <v>0</v>
      </c>
      <c r="BH738" s="224">
        <f>IF(N738="sníž. přenesená",J738,0)</f>
        <v>0</v>
      </c>
      <c r="BI738" s="224">
        <f>IF(N738="nulová",J738,0)</f>
        <v>0</v>
      </c>
      <c r="BJ738" s="23" t="s">
        <v>77</v>
      </c>
      <c r="BK738" s="224">
        <f>ROUND(I738*H738,2)</f>
        <v>0</v>
      </c>
      <c r="BL738" s="23" t="s">
        <v>154</v>
      </c>
      <c r="BM738" s="23" t="s">
        <v>915</v>
      </c>
    </row>
    <row r="739" s="1" customFormat="1">
      <c r="B739" s="45"/>
      <c r="C739" s="73"/>
      <c r="D739" s="225" t="s">
        <v>156</v>
      </c>
      <c r="E739" s="73"/>
      <c r="F739" s="226" t="s">
        <v>909</v>
      </c>
      <c r="G739" s="73"/>
      <c r="H739" s="73"/>
      <c r="I739" s="184"/>
      <c r="J739" s="73"/>
      <c r="K739" s="73"/>
      <c r="L739" s="71"/>
      <c r="M739" s="227"/>
      <c r="N739" s="46"/>
      <c r="O739" s="46"/>
      <c r="P739" s="46"/>
      <c r="Q739" s="46"/>
      <c r="R739" s="46"/>
      <c r="S739" s="46"/>
      <c r="T739" s="94"/>
      <c r="AT739" s="23" t="s">
        <v>156</v>
      </c>
      <c r="AU739" s="23" t="s">
        <v>84</v>
      </c>
    </row>
    <row r="740" s="12" customFormat="1">
      <c r="B740" s="238"/>
      <c r="C740" s="239"/>
      <c r="D740" s="225" t="s">
        <v>158</v>
      </c>
      <c r="E740" s="240" t="s">
        <v>21</v>
      </c>
      <c r="F740" s="241" t="s">
        <v>916</v>
      </c>
      <c r="G740" s="239"/>
      <c r="H740" s="242">
        <v>1324.2000000000001</v>
      </c>
      <c r="I740" s="243"/>
      <c r="J740" s="239"/>
      <c r="K740" s="239"/>
      <c r="L740" s="244"/>
      <c r="M740" s="245"/>
      <c r="N740" s="246"/>
      <c r="O740" s="246"/>
      <c r="P740" s="246"/>
      <c r="Q740" s="246"/>
      <c r="R740" s="246"/>
      <c r="S740" s="246"/>
      <c r="T740" s="247"/>
      <c r="AT740" s="248" t="s">
        <v>158</v>
      </c>
      <c r="AU740" s="248" t="s">
        <v>84</v>
      </c>
      <c r="AV740" s="12" t="s">
        <v>84</v>
      </c>
      <c r="AW740" s="12" t="s">
        <v>35</v>
      </c>
      <c r="AX740" s="12" t="s">
        <v>77</v>
      </c>
      <c r="AY740" s="248" t="s">
        <v>147</v>
      </c>
    </row>
    <row r="741" s="1" customFormat="1" ht="25.5" customHeight="1">
      <c r="B741" s="45"/>
      <c r="C741" s="213" t="s">
        <v>917</v>
      </c>
      <c r="D741" s="213" t="s">
        <v>149</v>
      </c>
      <c r="E741" s="214" t="s">
        <v>918</v>
      </c>
      <c r="F741" s="215" t="s">
        <v>919</v>
      </c>
      <c r="G741" s="216" t="s">
        <v>443</v>
      </c>
      <c r="H741" s="217">
        <v>22.07</v>
      </c>
      <c r="I741" s="218"/>
      <c r="J741" s="219">
        <f>ROUND(I741*H741,2)</f>
        <v>0</v>
      </c>
      <c r="K741" s="215" t="s">
        <v>153</v>
      </c>
      <c r="L741" s="71"/>
      <c r="M741" s="220" t="s">
        <v>21</v>
      </c>
      <c r="N741" s="221" t="s">
        <v>43</v>
      </c>
      <c r="O741" s="46"/>
      <c r="P741" s="222">
        <f>O741*H741</f>
        <v>0</v>
      </c>
      <c r="Q741" s="222">
        <v>0</v>
      </c>
      <c r="R741" s="222">
        <f>Q741*H741</f>
        <v>0</v>
      </c>
      <c r="S741" s="222">
        <v>0</v>
      </c>
      <c r="T741" s="223">
        <f>S741*H741</f>
        <v>0</v>
      </c>
      <c r="AR741" s="23" t="s">
        <v>154</v>
      </c>
      <c r="AT741" s="23" t="s">
        <v>149</v>
      </c>
      <c r="AU741" s="23" t="s">
        <v>84</v>
      </c>
      <c r="AY741" s="23" t="s">
        <v>147</v>
      </c>
      <c r="BE741" s="224">
        <f>IF(N741="základní",J741,0)</f>
        <v>0</v>
      </c>
      <c r="BF741" s="224">
        <f>IF(N741="snížená",J741,0)</f>
        <v>0</v>
      </c>
      <c r="BG741" s="224">
        <f>IF(N741="zákl. přenesená",J741,0)</f>
        <v>0</v>
      </c>
      <c r="BH741" s="224">
        <f>IF(N741="sníž. přenesená",J741,0)</f>
        <v>0</v>
      </c>
      <c r="BI741" s="224">
        <f>IF(N741="nulová",J741,0)</f>
        <v>0</v>
      </c>
      <c r="BJ741" s="23" t="s">
        <v>77</v>
      </c>
      <c r="BK741" s="224">
        <f>ROUND(I741*H741,2)</f>
        <v>0</v>
      </c>
      <c r="BL741" s="23" t="s">
        <v>154</v>
      </c>
      <c r="BM741" s="23" t="s">
        <v>920</v>
      </c>
    </row>
    <row r="742" s="1" customFormat="1">
      <c r="B742" s="45"/>
      <c r="C742" s="73"/>
      <c r="D742" s="225" t="s">
        <v>156</v>
      </c>
      <c r="E742" s="73"/>
      <c r="F742" s="226" t="s">
        <v>921</v>
      </c>
      <c r="G742" s="73"/>
      <c r="H742" s="73"/>
      <c r="I742" s="184"/>
      <c r="J742" s="73"/>
      <c r="K742" s="73"/>
      <c r="L742" s="71"/>
      <c r="M742" s="227"/>
      <c r="N742" s="46"/>
      <c r="O742" s="46"/>
      <c r="P742" s="46"/>
      <c r="Q742" s="46"/>
      <c r="R742" s="46"/>
      <c r="S742" s="46"/>
      <c r="T742" s="94"/>
      <c r="AT742" s="23" t="s">
        <v>156</v>
      </c>
      <c r="AU742" s="23" t="s">
        <v>84</v>
      </c>
    </row>
    <row r="743" s="11" customFormat="1">
      <c r="B743" s="228"/>
      <c r="C743" s="229"/>
      <c r="D743" s="225" t="s">
        <v>158</v>
      </c>
      <c r="E743" s="230" t="s">
        <v>21</v>
      </c>
      <c r="F743" s="231" t="s">
        <v>910</v>
      </c>
      <c r="G743" s="229"/>
      <c r="H743" s="230" t="s">
        <v>21</v>
      </c>
      <c r="I743" s="232"/>
      <c r="J743" s="229"/>
      <c r="K743" s="229"/>
      <c r="L743" s="233"/>
      <c r="M743" s="234"/>
      <c r="N743" s="235"/>
      <c r="O743" s="235"/>
      <c r="P743" s="235"/>
      <c r="Q743" s="235"/>
      <c r="R743" s="235"/>
      <c r="S743" s="235"/>
      <c r="T743" s="236"/>
      <c r="AT743" s="237" t="s">
        <v>158</v>
      </c>
      <c r="AU743" s="237" t="s">
        <v>84</v>
      </c>
      <c r="AV743" s="11" t="s">
        <v>77</v>
      </c>
      <c r="AW743" s="11" t="s">
        <v>35</v>
      </c>
      <c r="AX743" s="11" t="s">
        <v>72</v>
      </c>
      <c r="AY743" s="237" t="s">
        <v>147</v>
      </c>
    </row>
    <row r="744" s="12" customFormat="1">
      <c r="B744" s="238"/>
      <c r="C744" s="239"/>
      <c r="D744" s="225" t="s">
        <v>158</v>
      </c>
      <c r="E744" s="240" t="s">
        <v>21</v>
      </c>
      <c r="F744" s="241" t="s">
        <v>911</v>
      </c>
      <c r="G744" s="239"/>
      <c r="H744" s="242">
        <v>22.07</v>
      </c>
      <c r="I744" s="243"/>
      <c r="J744" s="239"/>
      <c r="K744" s="239"/>
      <c r="L744" s="244"/>
      <c r="M744" s="245"/>
      <c r="N744" s="246"/>
      <c r="O744" s="246"/>
      <c r="P744" s="246"/>
      <c r="Q744" s="246"/>
      <c r="R744" s="246"/>
      <c r="S744" s="246"/>
      <c r="T744" s="247"/>
      <c r="AT744" s="248" t="s">
        <v>158</v>
      </c>
      <c r="AU744" s="248" t="s">
        <v>84</v>
      </c>
      <c r="AV744" s="12" t="s">
        <v>84</v>
      </c>
      <c r="AW744" s="12" t="s">
        <v>35</v>
      </c>
      <c r="AX744" s="12" t="s">
        <v>72</v>
      </c>
      <c r="AY744" s="248" t="s">
        <v>147</v>
      </c>
    </row>
    <row r="745" s="13" customFormat="1">
      <c r="B745" s="249"/>
      <c r="C745" s="250"/>
      <c r="D745" s="225" t="s">
        <v>158</v>
      </c>
      <c r="E745" s="251" t="s">
        <v>21</v>
      </c>
      <c r="F745" s="252" t="s">
        <v>161</v>
      </c>
      <c r="G745" s="250"/>
      <c r="H745" s="253">
        <v>22.07</v>
      </c>
      <c r="I745" s="254"/>
      <c r="J745" s="250"/>
      <c r="K745" s="250"/>
      <c r="L745" s="255"/>
      <c r="M745" s="256"/>
      <c r="N745" s="257"/>
      <c r="O745" s="257"/>
      <c r="P745" s="257"/>
      <c r="Q745" s="257"/>
      <c r="R745" s="257"/>
      <c r="S745" s="257"/>
      <c r="T745" s="258"/>
      <c r="AT745" s="259" t="s">
        <v>158</v>
      </c>
      <c r="AU745" s="259" t="s">
        <v>84</v>
      </c>
      <c r="AV745" s="13" t="s">
        <v>154</v>
      </c>
      <c r="AW745" s="13" t="s">
        <v>35</v>
      </c>
      <c r="AX745" s="13" t="s">
        <v>77</v>
      </c>
      <c r="AY745" s="259" t="s">
        <v>147</v>
      </c>
    </row>
    <row r="746" s="1" customFormat="1" ht="25.5" customHeight="1">
      <c r="B746" s="45"/>
      <c r="C746" s="213" t="s">
        <v>922</v>
      </c>
      <c r="D746" s="213" t="s">
        <v>149</v>
      </c>
      <c r="E746" s="214" t="s">
        <v>923</v>
      </c>
      <c r="F746" s="215" t="s">
        <v>924</v>
      </c>
      <c r="G746" s="216" t="s">
        <v>367</v>
      </c>
      <c r="H746" s="217">
        <v>25</v>
      </c>
      <c r="I746" s="218"/>
      <c r="J746" s="219">
        <f>ROUND(I746*H746,2)</f>
        <v>0</v>
      </c>
      <c r="K746" s="215" t="s">
        <v>153</v>
      </c>
      <c r="L746" s="71"/>
      <c r="M746" s="220" t="s">
        <v>21</v>
      </c>
      <c r="N746" s="221" t="s">
        <v>43</v>
      </c>
      <c r="O746" s="46"/>
      <c r="P746" s="222">
        <f>O746*H746</f>
        <v>0</v>
      </c>
      <c r="Q746" s="222">
        <v>0.0046800000000000001</v>
      </c>
      <c r="R746" s="222">
        <f>Q746*H746</f>
        <v>0.11700000000000001</v>
      </c>
      <c r="S746" s="222">
        <v>0</v>
      </c>
      <c r="T746" s="223">
        <f>S746*H746</f>
        <v>0</v>
      </c>
      <c r="AR746" s="23" t="s">
        <v>154</v>
      </c>
      <c r="AT746" s="23" t="s">
        <v>149</v>
      </c>
      <c r="AU746" s="23" t="s">
        <v>84</v>
      </c>
      <c r="AY746" s="23" t="s">
        <v>147</v>
      </c>
      <c r="BE746" s="224">
        <f>IF(N746="základní",J746,0)</f>
        <v>0</v>
      </c>
      <c r="BF746" s="224">
        <f>IF(N746="snížená",J746,0)</f>
        <v>0</v>
      </c>
      <c r="BG746" s="224">
        <f>IF(N746="zákl. přenesená",J746,0)</f>
        <v>0</v>
      </c>
      <c r="BH746" s="224">
        <f>IF(N746="sníž. přenesená",J746,0)</f>
        <v>0</v>
      </c>
      <c r="BI746" s="224">
        <f>IF(N746="nulová",J746,0)</f>
        <v>0</v>
      </c>
      <c r="BJ746" s="23" t="s">
        <v>77</v>
      </c>
      <c r="BK746" s="224">
        <f>ROUND(I746*H746,2)</f>
        <v>0</v>
      </c>
      <c r="BL746" s="23" t="s">
        <v>154</v>
      </c>
      <c r="BM746" s="23" t="s">
        <v>925</v>
      </c>
    </row>
    <row r="747" s="1" customFormat="1">
      <c r="B747" s="45"/>
      <c r="C747" s="73"/>
      <c r="D747" s="225" t="s">
        <v>156</v>
      </c>
      <c r="E747" s="73"/>
      <c r="F747" s="226" t="s">
        <v>926</v>
      </c>
      <c r="G747" s="73"/>
      <c r="H747" s="73"/>
      <c r="I747" s="184"/>
      <c r="J747" s="73"/>
      <c r="K747" s="73"/>
      <c r="L747" s="71"/>
      <c r="M747" s="227"/>
      <c r="N747" s="46"/>
      <c r="O747" s="46"/>
      <c r="P747" s="46"/>
      <c r="Q747" s="46"/>
      <c r="R747" s="46"/>
      <c r="S747" s="46"/>
      <c r="T747" s="94"/>
      <c r="AT747" s="23" t="s">
        <v>156</v>
      </c>
      <c r="AU747" s="23" t="s">
        <v>84</v>
      </c>
    </row>
    <row r="748" s="11" customFormat="1">
      <c r="B748" s="228"/>
      <c r="C748" s="229"/>
      <c r="D748" s="225" t="s">
        <v>158</v>
      </c>
      <c r="E748" s="230" t="s">
        <v>21</v>
      </c>
      <c r="F748" s="231" t="s">
        <v>927</v>
      </c>
      <c r="G748" s="229"/>
      <c r="H748" s="230" t="s">
        <v>21</v>
      </c>
      <c r="I748" s="232"/>
      <c r="J748" s="229"/>
      <c r="K748" s="229"/>
      <c r="L748" s="233"/>
      <c r="M748" s="234"/>
      <c r="N748" s="235"/>
      <c r="O748" s="235"/>
      <c r="P748" s="235"/>
      <c r="Q748" s="235"/>
      <c r="R748" s="235"/>
      <c r="S748" s="235"/>
      <c r="T748" s="236"/>
      <c r="AT748" s="237" t="s">
        <v>158</v>
      </c>
      <c r="AU748" s="237" t="s">
        <v>84</v>
      </c>
      <c r="AV748" s="11" t="s">
        <v>77</v>
      </c>
      <c r="AW748" s="11" t="s">
        <v>35</v>
      </c>
      <c r="AX748" s="11" t="s">
        <v>72</v>
      </c>
      <c r="AY748" s="237" t="s">
        <v>147</v>
      </c>
    </row>
    <row r="749" s="12" customFormat="1">
      <c r="B749" s="238"/>
      <c r="C749" s="239"/>
      <c r="D749" s="225" t="s">
        <v>158</v>
      </c>
      <c r="E749" s="240" t="s">
        <v>21</v>
      </c>
      <c r="F749" s="241" t="s">
        <v>928</v>
      </c>
      <c r="G749" s="239"/>
      <c r="H749" s="242">
        <v>25</v>
      </c>
      <c r="I749" s="243"/>
      <c r="J749" s="239"/>
      <c r="K749" s="239"/>
      <c r="L749" s="244"/>
      <c r="M749" s="245"/>
      <c r="N749" s="246"/>
      <c r="O749" s="246"/>
      <c r="P749" s="246"/>
      <c r="Q749" s="246"/>
      <c r="R749" s="246"/>
      <c r="S749" s="246"/>
      <c r="T749" s="247"/>
      <c r="AT749" s="248" t="s">
        <v>158</v>
      </c>
      <c r="AU749" s="248" t="s">
        <v>84</v>
      </c>
      <c r="AV749" s="12" t="s">
        <v>84</v>
      </c>
      <c r="AW749" s="12" t="s">
        <v>35</v>
      </c>
      <c r="AX749" s="12" t="s">
        <v>72</v>
      </c>
      <c r="AY749" s="248" t="s">
        <v>147</v>
      </c>
    </row>
    <row r="750" s="13" customFormat="1">
      <c r="B750" s="249"/>
      <c r="C750" s="250"/>
      <c r="D750" s="225" t="s">
        <v>158</v>
      </c>
      <c r="E750" s="251" t="s">
        <v>21</v>
      </c>
      <c r="F750" s="252" t="s">
        <v>161</v>
      </c>
      <c r="G750" s="250"/>
      <c r="H750" s="253">
        <v>25</v>
      </c>
      <c r="I750" s="254"/>
      <c r="J750" s="250"/>
      <c r="K750" s="250"/>
      <c r="L750" s="255"/>
      <c r="M750" s="256"/>
      <c r="N750" s="257"/>
      <c r="O750" s="257"/>
      <c r="P750" s="257"/>
      <c r="Q750" s="257"/>
      <c r="R750" s="257"/>
      <c r="S750" s="257"/>
      <c r="T750" s="258"/>
      <c r="AT750" s="259" t="s">
        <v>158</v>
      </c>
      <c r="AU750" s="259" t="s">
        <v>84</v>
      </c>
      <c r="AV750" s="13" t="s">
        <v>154</v>
      </c>
      <c r="AW750" s="13" t="s">
        <v>35</v>
      </c>
      <c r="AX750" s="13" t="s">
        <v>77</v>
      </c>
      <c r="AY750" s="259" t="s">
        <v>147</v>
      </c>
    </row>
    <row r="751" s="1" customFormat="1" ht="16.5" customHeight="1">
      <c r="B751" s="45"/>
      <c r="C751" s="260" t="s">
        <v>929</v>
      </c>
      <c r="D751" s="260" t="s">
        <v>237</v>
      </c>
      <c r="E751" s="261" t="s">
        <v>930</v>
      </c>
      <c r="F751" s="262" t="s">
        <v>931</v>
      </c>
      <c r="G751" s="263" t="s">
        <v>932</v>
      </c>
      <c r="H751" s="264">
        <v>25</v>
      </c>
      <c r="I751" s="265"/>
      <c r="J751" s="266">
        <f>ROUND(I751*H751,2)</f>
        <v>0</v>
      </c>
      <c r="K751" s="262" t="s">
        <v>21</v>
      </c>
      <c r="L751" s="267"/>
      <c r="M751" s="268" t="s">
        <v>21</v>
      </c>
      <c r="N751" s="269" t="s">
        <v>43</v>
      </c>
      <c r="O751" s="46"/>
      <c r="P751" s="222">
        <f>O751*H751</f>
        <v>0</v>
      </c>
      <c r="Q751" s="222">
        <v>0</v>
      </c>
      <c r="R751" s="222">
        <f>Q751*H751</f>
        <v>0</v>
      </c>
      <c r="S751" s="222">
        <v>0</v>
      </c>
      <c r="T751" s="223">
        <f>S751*H751</f>
        <v>0</v>
      </c>
      <c r="AR751" s="23" t="s">
        <v>193</v>
      </c>
      <c r="AT751" s="23" t="s">
        <v>237</v>
      </c>
      <c r="AU751" s="23" t="s">
        <v>84</v>
      </c>
      <c r="AY751" s="23" t="s">
        <v>147</v>
      </c>
      <c r="BE751" s="224">
        <f>IF(N751="základní",J751,0)</f>
        <v>0</v>
      </c>
      <c r="BF751" s="224">
        <f>IF(N751="snížená",J751,0)</f>
        <v>0</v>
      </c>
      <c r="BG751" s="224">
        <f>IF(N751="zákl. přenesená",J751,0)</f>
        <v>0</v>
      </c>
      <c r="BH751" s="224">
        <f>IF(N751="sníž. přenesená",J751,0)</f>
        <v>0</v>
      </c>
      <c r="BI751" s="224">
        <f>IF(N751="nulová",J751,0)</f>
        <v>0</v>
      </c>
      <c r="BJ751" s="23" t="s">
        <v>77</v>
      </c>
      <c r="BK751" s="224">
        <f>ROUND(I751*H751,2)</f>
        <v>0</v>
      </c>
      <c r="BL751" s="23" t="s">
        <v>154</v>
      </c>
      <c r="BM751" s="23" t="s">
        <v>933</v>
      </c>
    </row>
    <row r="752" s="1" customFormat="1" ht="38.25" customHeight="1">
      <c r="B752" s="45"/>
      <c r="C752" s="213" t="s">
        <v>934</v>
      </c>
      <c r="D752" s="213" t="s">
        <v>149</v>
      </c>
      <c r="E752" s="214" t="s">
        <v>935</v>
      </c>
      <c r="F752" s="215" t="s">
        <v>936</v>
      </c>
      <c r="G752" s="216" t="s">
        <v>367</v>
      </c>
      <c r="H752" s="217">
        <v>3</v>
      </c>
      <c r="I752" s="218"/>
      <c r="J752" s="219">
        <f>ROUND(I752*H752,2)</f>
        <v>0</v>
      </c>
      <c r="K752" s="215" t="s">
        <v>153</v>
      </c>
      <c r="L752" s="71"/>
      <c r="M752" s="220" t="s">
        <v>21</v>
      </c>
      <c r="N752" s="221" t="s">
        <v>43</v>
      </c>
      <c r="O752" s="46"/>
      <c r="P752" s="222">
        <f>O752*H752</f>
        <v>0</v>
      </c>
      <c r="Q752" s="222">
        <v>0.023400000000000001</v>
      </c>
      <c r="R752" s="222">
        <f>Q752*H752</f>
        <v>0.070199999999999999</v>
      </c>
      <c r="S752" s="222">
        <v>0</v>
      </c>
      <c r="T752" s="223">
        <f>S752*H752</f>
        <v>0</v>
      </c>
      <c r="AR752" s="23" t="s">
        <v>154</v>
      </c>
      <c r="AT752" s="23" t="s">
        <v>149</v>
      </c>
      <c r="AU752" s="23" t="s">
        <v>84</v>
      </c>
      <c r="AY752" s="23" t="s">
        <v>147</v>
      </c>
      <c r="BE752" s="224">
        <f>IF(N752="základní",J752,0)</f>
        <v>0</v>
      </c>
      <c r="BF752" s="224">
        <f>IF(N752="snížená",J752,0)</f>
        <v>0</v>
      </c>
      <c r="BG752" s="224">
        <f>IF(N752="zákl. přenesená",J752,0)</f>
        <v>0</v>
      </c>
      <c r="BH752" s="224">
        <f>IF(N752="sníž. přenesená",J752,0)</f>
        <v>0</v>
      </c>
      <c r="BI752" s="224">
        <f>IF(N752="nulová",J752,0)</f>
        <v>0</v>
      </c>
      <c r="BJ752" s="23" t="s">
        <v>77</v>
      </c>
      <c r="BK752" s="224">
        <f>ROUND(I752*H752,2)</f>
        <v>0</v>
      </c>
      <c r="BL752" s="23" t="s">
        <v>154</v>
      </c>
      <c r="BM752" s="23" t="s">
        <v>937</v>
      </c>
    </row>
    <row r="753" s="1" customFormat="1">
      <c r="B753" s="45"/>
      <c r="C753" s="73"/>
      <c r="D753" s="225" t="s">
        <v>156</v>
      </c>
      <c r="E753" s="73"/>
      <c r="F753" s="226" t="s">
        <v>926</v>
      </c>
      <c r="G753" s="73"/>
      <c r="H753" s="73"/>
      <c r="I753" s="184"/>
      <c r="J753" s="73"/>
      <c r="K753" s="73"/>
      <c r="L753" s="71"/>
      <c r="M753" s="227"/>
      <c r="N753" s="46"/>
      <c r="O753" s="46"/>
      <c r="P753" s="46"/>
      <c r="Q753" s="46"/>
      <c r="R753" s="46"/>
      <c r="S753" s="46"/>
      <c r="T753" s="94"/>
      <c r="AT753" s="23" t="s">
        <v>156</v>
      </c>
      <c r="AU753" s="23" t="s">
        <v>84</v>
      </c>
    </row>
    <row r="754" s="12" customFormat="1">
      <c r="B754" s="238"/>
      <c r="C754" s="239"/>
      <c r="D754" s="225" t="s">
        <v>158</v>
      </c>
      <c r="E754" s="240" t="s">
        <v>21</v>
      </c>
      <c r="F754" s="241" t="s">
        <v>938</v>
      </c>
      <c r="G754" s="239"/>
      <c r="H754" s="242">
        <v>3</v>
      </c>
      <c r="I754" s="243"/>
      <c r="J754" s="239"/>
      <c r="K754" s="239"/>
      <c r="L754" s="244"/>
      <c r="M754" s="245"/>
      <c r="N754" s="246"/>
      <c r="O754" s="246"/>
      <c r="P754" s="246"/>
      <c r="Q754" s="246"/>
      <c r="R754" s="246"/>
      <c r="S754" s="246"/>
      <c r="T754" s="247"/>
      <c r="AT754" s="248" t="s">
        <v>158</v>
      </c>
      <c r="AU754" s="248" t="s">
        <v>84</v>
      </c>
      <c r="AV754" s="12" t="s">
        <v>84</v>
      </c>
      <c r="AW754" s="12" t="s">
        <v>35</v>
      </c>
      <c r="AX754" s="12" t="s">
        <v>72</v>
      </c>
      <c r="AY754" s="248" t="s">
        <v>147</v>
      </c>
    </row>
    <row r="755" s="13" customFormat="1">
      <c r="B755" s="249"/>
      <c r="C755" s="250"/>
      <c r="D755" s="225" t="s">
        <v>158</v>
      </c>
      <c r="E755" s="251" t="s">
        <v>21</v>
      </c>
      <c r="F755" s="252" t="s">
        <v>161</v>
      </c>
      <c r="G755" s="250"/>
      <c r="H755" s="253">
        <v>3</v>
      </c>
      <c r="I755" s="254"/>
      <c r="J755" s="250"/>
      <c r="K755" s="250"/>
      <c r="L755" s="255"/>
      <c r="M755" s="256"/>
      <c r="N755" s="257"/>
      <c r="O755" s="257"/>
      <c r="P755" s="257"/>
      <c r="Q755" s="257"/>
      <c r="R755" s="257"/>
      <c r="S755" s="257"/>
      <c r="T755" s="258"/>
      <c r="AT755" s="259" t="s">
        <v>158</v>
      </c>
      <c r="AU755" s="259" t="s">
        <v>84</v>
      </c>
      <c r="AV755" s="13" t="s">
        <v>154</v>
      </c>
      <c r="AW755" s="13" t="s">
        <v>35</v>
      </c>
      <c r="AX755" s="13" t="s">
        <v>77</v>
      </c>
      <c r="AY755" s="259" t="s">
        <v>147</v>
      </c>
    </row>
    <row r="756" s="1" customFormat="1" ht="25.5" customHeight="1">
      <c r="B756" s="45"/>
      <c r="C756" s="260" t="s">
        <v>939</v>
      </c>
      <c r="D756" s="260" t="s">
        <v>237</v>
      </c>
      <c r="E756" s="261" t="s">
        <v>940</v>
      </c>
      <c r="F756" s="262" t="s">
        <v>941</v>
      </c>
      <c r="G756" s="263" t="s">
        <v>367</v>
      </c>
      <c r="H756" s="264">
        <v>3</v>
      </c>
      <c r="I756" s="265"/>
      <c r="J756" s="266">
        <f>ROUND(I756*H756,2)</f>
        <v>0</v>
      </c>
      <c r="K756" s="262" t="s">
        <v>21</v>
      </c>
      <c r="L756" s="267"/>
      <c r="M756" s="268" t="s">
        <v>21</v>
      </c>
      <c r="N756" s="269" t="s">
        <v>43</v>
      </c>
      <c r="O756" s="46"/>
      <c r="P756" s="222">
        <f>O756*H756</f>
        <v>0</v>
      </c>
      <c r="Q756" s="222">
        <v>0.0089999999999999993</v>
      </c>
      <c r="R756" s="222">
        <f>Q756*H756</f>
        <v>0.026999999999999996</v>
      </c>
      <c r="S756" s="222">
        <v>0</v>
      </c>
      <c r="T756" s="223">
        <f>S756*H756</f>
        <v>0</v>
      </c>
      <c r="AR756" s="23" t="s">
        <v>193</v>
      </c>
      <c r="AT756" s="23" t="s">
        <v>237</v>
      </c>
      <c r="AU756" s="23" t="s">
        <v>84</v>
      </c>
      <c r="AY756" s="23" t="s">
        <v>147</v>
      </c>
      <c r="BE756" s="224">
        <f>IF(N756="základní",J756,0)</f>
        <v>0</v>
      </c>
      <c r="BF756" s="224">
        <f>IF(N756="snížená",J756,0)</f>
        <v>0</v>
      </c>
      <c r="BG756" s="224">
        <f>IF(N756="zákl. přenesená",J756,0)</f>
        <v>0</v>
      </c>
      <c r="BH756" s="224">
        <f>IF(N756="sníž. přenesená",J756,0)</f>
        <v>0</v>
      </c>
      <c r="BI756" s="224">
        <f>IF(N756="nulová",J756,0)</f>
        <v>0</v>
      </c>
      <c r="BJ756" s="23" t="s">
        <v>77</v>
      </c>
      <c r="BK756" s="224">
        <f>ROUND(I756*H756,2)</f>
        <v>0</v>
      </c>
      <c r="BL756" s="23" t="s">
        <v>154</v>
      </c>
      <c r="BM756" s="23" t="s">
        <v>942</v>
      </c>
    </row>
    <row r="757" s="1" customFormat="1" ht="25.5" customHeight="1">
      <c r="B757" s="45"/>
      <c r="C757" s="213" t="s">
        <v>943</v>
      </c>
      <c r="D757" s="213" t="s">
        <v>149</v>
      </c>
      <c r="E757" s="214" t="s">
        <v>944</v>
      </c>
      <c r="F757" s="215" t="s">
        <v>945</v>
      </c>
      <c r="G757" s="216" t="s">
        <v>367</v>
      </c>
      <c r="H757" s="217">
        <v>20</v>
      </c>
      <c r="I757" s="218"/>
      <c r="J757" s="219">
        <f>ROUND(I757*H757,2)</f>
        <v>0</v>
      </c>
      <c r="K757" s="215" t="s">
        <v>153</v>
      </c>
      <c r="L757" s="71"/>
      <c r="M757" s="220" t="s">
        <v>21</v>
      </c>
      <c r="N757" s="221" t="s">
        <v>43</v>
      </c>
      <c r="O757" s="46"/>
      <c r="P757" s="222">
        <f>O757*H757</f>
        <v>0</v>
      </c>
      <c r="Q757" s="222">
        <v>1.0000000000000001E-05</v>
      </c>
      <c r="R757" s="222">
        <f>Q757*H757</f>
        <v>0.00020000000000000001</v>
      </c>
      <c r="S757" s="222">
        <v>0</v>
      </c>
      <c r="T757" s="223">
        <f>S757*H757</f>
        <v>0</v>
      </c>
      <c r="AR757" s="23" t="s">
        <v>154</v>
      </c>
      <c r="AT757" s="23" t="s">
        <v>149</v>
      </c>
      <c r="AU757" s="23" t="s">
        <v>84</v>
      </c>
      <c r="AY757" s="23" t="s">
        <v>147</v>
      </c>
      <c r="BE757" s="224">
        <f>IF(N757="základní",J757,0)</f>
        <v>0</v>
      </c>
      <c r="BF757" s="224">
        <f>IF(N757="snížená",J757,0)</f>
        <v>0</v>
      </c>
      <c r="BG757" s="224">
        <f>IF(N757="zákl. přenesená",J757,0)</f>
        <v>0</v>
      </c>
      <c r="BH757" s="224">
        <f>IF(N757="sníž. přenesená",J757,0)</f>
        <v>0</v>
      </c>
      <c r="BI757" s="224">
        <f>IF(N757="nulová",J757,0)</f>
        <v>0</v>
      </c>
      <c r="BJ757" s="23" t="s">
        <v>77</v>
      </c>
      <c r="BK757" s="224">
        <f>ROUND(I757*H757,2)</f>
        <v>0</v>
      </c>
      <c r="BL757" s="23" t="s">
        <v>154</v>
      </c>
      <c r="BM757" s="23" t="s">
        <v>946</v>
      </c>
    </row>
    <row r="758" s="1" customFormat="1">
      <c r="B758" s="45"/>
      <c r="C758" s="73"/>
      <c r="D758" s="225" t="s">
        <v>156</v>
      </c>
      <c r="E758" s="73"/>
      <c r="F758" s="226" t="s">
        <v>947</v>
      </c>
      <c r="G758" s="73"/>
      <c r="H758" s="73"/>
      <c r="I758" s="184"/>
      <c r="J758" s="73"/>
      <c r="K758" s="73"/>
      <c r="L758" s="71"/>
      <c r="M758" s="227"/>
      <c r="N758" s="46"/>
      <c r="O758" s="46"/>
      <c r="P758" s="46"/>
      <c r="Q758" s="46"/>
      <c r="R758" s="46"/>
      <c r="S758" s="46"/>
      <c r="T758" s="94"/>
      <c r="AT758" s="23" t="s">
        <v>156</v>
      </c>
      <c r="AU758" s="23" t="s">
        <v>84</v>
      </c>
    </row>
    <row r="759" s="11" customFormat="1">
      <c r="B759" s="228"/>
      <c r="C759" s="229"/>
      <c r="D759" s="225" t="s">
        <v>158</v>
      </c>
      <c r="E759" s="230" t="s">
        <v>21</v>
      </c>
      <c r="F759" s="231" t="s">
        <v>822</v>
      </c>
      <c r="G759" s="229"/>
      <c r="H759" s="230" t="s">
        <v>21</v>
      </c>
      <c r="I759" s="232"/>
      <c r="J759" s="229"/>
      <c r="K759" s="229"/>
      <c r="L759" s="233"/>
      <c r="M759" s="234"/>
      <c r="N759" s="235"/>
      <c r="O759" s="235"/>
      <c r="P759" s="235"/>
      <c r="Q759" s="235"/>
      <c r="R759" s="235"/>
      <c r="S759" s="235"/>
      <c r="T759" s="236"/>
      <c r="AT759" s="237" t="s">
        <v>158</v>
      </c>
      <c r="AU759" s="237" t="s">
        <v>84</v>
      </c>
      <c r="AV759" s="11" t="s">
        <v>77</v>
      </c>
      <c r="AW759" s="11" t="s">
        <v>35</v>
      </c>
      <c r="AX759" s="11" t="s">
        <v>72</v>
      </c>
      <c r="AY759" s="237" t="s">
        <v>147</v>
      </c>
    </row>
    <row r="760" s="12" customFormat="1">
      <c r="B760" s="238"/>
      <c r="C760" s="239"/>
      <c r="D760" s="225" t="s">
        <v>158</v>
      </c>
      <c r="E760" s="240" t="s">
        <v>21</v>
      </c>
      <c r="F760" s="241" t="s">
        <v>948</v>
      </c>
      <c r="G760" s="239"/>
      <c r="H760" s="242">
        <v>16</v>
      </c>
      <c r="I760" s="243"/>
      <c r="J760" s="239"/>
      <c r="K760" s="239"/>
      <c r="L760" s="244"/>
      <c r="M760" s="245"/>
      <c r="N760" s="246"/>
      <c r="O760" s="246"/>
      <c r="P760" s="246"/>
      <c r="Q760" s="246"/>
      <c r="R760" s="246"/>
      <c r="S760" s="246"/>
      <c r="T760" s="247"/>
      <c r="AT760" s="248" t="s">
        <v>158</v>
      </c>
      <c r="AU760" s="248" t="s">
        <v>84</v>
      </c>
      <c r="AV760" s="12" t="s">
        <v>84</v>
      </c>
      <c r="AW760" s="12" t="s">
        <v>35</v>
      </c>
      <c r="AX760" s="12" t="s">
        <v>72</v>
      </c>
      <c r="AY760" s="248" t="s">
        <v>147</v>
      </c>
    </row>
    <row r="761" s="12" customFormat="1">
      <c r="B761" s="238"/>
      <c r="C761" s="239"/>
      <c r="D761" s="225" t="s">
        <v>158</v>
      </c>
      <c r="E761" s="240" t="s">
        <v>21</v>
      </c>
      <c r="F761" s="241" t="s">
        <v>949</v>
      </c>
      <c r="G761" s="239"/>
      <c r="H761" s="242">
        <v>4</v>
      </c>
      <c r="I761" s="243"/>
      <c r="J761" s="239"/>
      <c r="K761" s="239"/>
      <c r="L761" s="244"/>
      <c r="M761" s="245"/>
      <c r="N761" s="246"/>
      <c r="O761" s="246"/>
      <c r="P761" s="246"/>
      <c r="Q761" s="246"/>
      <c r="R761" s="246"/>
      <c r="S761" s="246"/>
      <c r="T761" s="247"/>
      <c r="AT761" s="248" t="s">
        <v>158</v>
      </c>
      <c r="AU761" s="248" t="s">
        <v>84</v>
      </c>
      <c r="AV761" s="12" t="s">
        <v>84</v>
      </c>
      <c r="AW761" s="12" t="s">
        <v>35</v>
      </c>
      <c r="AX761" s="12" t="s">
        <v>72</v>
      </c>
      <c r="AY761" s="248" t="s">
        <v>147</v>
      </c>
    </row>
    <row r="762" s="13" customFormat="1">
      <c r="B762" s="249"/>
      <c r="C762" s="250"/>
      <c r="D762" s="225" t="s">
        <v>158</v>
      </c>
      <c r="E762" s="251" t="s">
        <v>21</v>
      </c>
      <c r="F762" s="252" t="s">
        <v>161</v>
      </c>
      <c r="G762" s="250"/>
      <c r="H762" s="253">
        <v>20</v>
      </c>
      <c r="I762" s="254"/>
      <c r="J762" s="250"/>
      <c r="K762" s="250"/>
      <c r="L762" s="255"/>
      <c r="M762" s="256"/>
      <c r="N762" s="257"/>
      <c r="O762" s="257"/>
      <c r="P762" s="257"/>
      <c r="Q762" s="257"/>
      <c r="R762" s="257"/>
      <c r="S762" s="257"/>
      <c r="T762" s="258"/>
      <c r="AT762" s="259" t="s">
        <v>158</v>
      </c>
      <c r="AU762" s="259" t="s">
        <v>84</v>
      </c>
      <c r="AV762" s="13" t="s">
        <v>154</v>
      </c>
      <c r="AW762" s="13" t="s">
        <v>35</v>
      </c>
      <c r="AX762" s="13" t="s">
        <v>77</v>
      </c>
      <c r="AY762" s="259" t="s">
        <v>147</v>
      </c>
    </row>
    <row r="763" s="1" customFormat="1" ht="25.5" customHeight="1">
      <c r="B763" s="45"/>
      <c r="C763" s="213" t="s">
        <v>950</v>
      </c>
      <c r="D763" s="213" t="s">
        <v>149</v>
      </c>
      <c r="E763" s="214" t="s">
        <v>951</v>
      </c>
      <c r="F763" s="215" t="s">
        <v>952</v>
      </c>
      <c r="G763" s="216" t="s">
        <v>367</v>
      </c>
      <c r="H763" s="217">
        <v>4</v>
      </c>
      <c r="I763" s="218"/>
      <c r="J763" s="219">
        <f>ROUND(I763*H763,2)</f>
        <v>0</v>
      </c>
      <c r="K763" s="215" t="s">
        <v>153</v>
      </c>
      <c r="L763" s="71"/>
      <c r="M763" s="220" t="s">
        <v>21</v>
      </c>
      <c r="N763" s="221" t="s">
        <v>43</v>
      </c>
      <c r="O763" s="46"/>
      <c r="P763" s="222">
        <f>O763*H763</f>
        <v>0</v>
      </c>
      <c r="Q763" s="222">
        <v>8.0000000000000007E-05</v>
      </c>
      <c r="R763" s="222">
        <f>Q763*H763</f>
        <v>0.00032000000000000003</v>
      </c>
      <c r="S763" s="222">
        <v>0</v>
      </c>
      <c r="T763" s="223">
        <f>S763*H763</f>
        <v>0</v>
      </c>
      <c r="AR763" s="23" t="s">
        <v>154</v>
      </c>
      <c r="AT763" s="23" t="s">
        <v>149</v>
      </c>
      <c r="AU763" s="23" t="s">
        <v>84</v>
      </c>
      <c r="AY763" s="23" t="s">
        <v>147</v>
      </c>
      <c r="BE763" s="224">
        <f>IF(N763="základní",J763,0)</f>
        <v>0</v>
      </c>
      <c r="BF763" s="224">
        <f>IF(N763="snížená",J763,0)</f>
        <v>0</v>
      </c>
      <c r="BG763" s="224">
        <f>IF(N763="zákl. přenesená",J763,0)</f>
        <v>0</v>
      </c>
      <c r="BH763" s="224">
        <f>IF(N763="sníž. přenesená",J763,0)</f>
        <v>0</v>
      </c>
      <c r="BI763" s="224">
        <f>IF(N763="nulová",J763,0)</f>
        <v>0</v>
      </c>
      <c r="BJ763" s="23" t="s">
        <v>77</v>
      </c>
      <c r="BK763" s="224">
        <f>ROUND(I763*H763,2)</f>
        <v>0</v>
      </c>
      <c r="BL763" s="23" t="s">
        <v>154</v>
      </c>
      <c r="BM763" s="23" t="s">
        <v>953</v>
      </c>
    </row>
    <row r="764" s="1" customFormat="1">
      <c r="B764" s="45"/>
      <c r="C764" s="73"/>
      <c r="D764" s="225" t="s">
        <v>156</v>
      </c>
      <c r="E764" s="73"/>
      <c r="F764" s="226" t="s">
        <v>947</v>
      </c>
      <c r="G764" s="73"/>
      <c r="H764" s="73"/>
      <c r="I764" s="184"/>
      <c r="J764" s="73"/>
      <c r="K764" s="73"/>
      <c r="L764" s="71"/>
      <c r="M764" s="227"/>
      <c r="N764" s="46"/>
      <c r="O764" s="46"/>
      <c r="P764" s="46"/>
      <c r="Q764" s="46"/>
      <c r="R764" s="46"/>
      <c r="S764" s="46"/>
      <c r="T764" s="94"/>
      <c r="AT764" s="23" t="s">
        <v>156</v>
      </c>
      <c r="AU764" s="23" t="s">
        <v>84</v>
      </c>
    </row>
    <row r="765" s="11" customFormat="1">
      <c r="B765" s="228"/>
      <c r="C765" s="229"/>
      <c r="D765" s="225" t="s">
        <v>158</v>
      </c>
      <c r="E765" s="230" t="s">
        <v>21</v>
      </c>
      <c r="F765" s="231" t="s">
        <v>954</v>
      </c>
      <c r="G765" s="229"/>
      <c r="H765" s="230" t="s">
        <v>21</v>
      </c>
      <c r="I765" s="232"/>
      <c r="J765" s="229"/>
      <c r="K765" s="229"/>
      <c r="L765" s="233"/>
      <c r="M765" s="234"/>
      <c r="N765" s="235"/>
      <c r="O765" s="235"/>
      <c r="P765" s="235"/>
      <c r="Q765" s="235"/>
      <c r="R765" s="235"/>
      <c r="S765" s="235"/>
      <c r="T765" s="236"/>
      <c r="AT765" s="237" t="s">
        <v>158</v>
      </c>
      <c r="AU765" s="237" t="s">
        <v>84</v>
      </c>
      <c r="AV765" s="11" t="s">
        <v>77</v>
      </c>
      <c r="AW765" s="11" t="s">
        <v>35</v>
      </c>
      <c r="AX765" s="11" t="s">
        <v>72</v>
      </c>
      <c r="AY765" s="237" t="s">
        <v>147</v>
      </c>
    </row>
    <row r="766" s="12" customFormat="1">
      <c r="B766" s="238"/>
      <c r="C766" s="239"/>
      <c r="D766" s="225" t="s">
        <v>158</v>
      </c>
      <c r="E766" s="240" t="s">
        <v>21</v>
      </c>
      <c r="F766" s="241" t="s">
        <v>955</v>
      </c>
      <c r="G766" s="239"/>
      <c r="H766" s="242">
        <v>4</v>
      </c>
      <c r="I766" s="243"/>
      <c r="J766" s="239"/>
      <c r="K766" s="239"/>
      <c r="L766" s="244"/>
      <c r="M766" s="245"/>
      <c r="N766" s="246"/>
      <c r="O766" s="246"/>
      <c r="P766" s="246"/>
      <c r="Q766" s="246"/>
      <c r="R766" s="246"/>
      <c r="S766" s="246"/>
      <c r="T766" s="247"/>
      <c r="AT766" s="248" t="s">
        <v>158</v>
      </c>
      <c r="AU766" s="248" t="s">
        <v>84</v>
      </c>
      <c r="AV766" s="12" t="s">
        <v>84</v>
      </c>
      <c r="AW766" s="12" t="s">
        <v>35</v>
      </c>
      <c r="AX766" s="12" t="s">
        <v>72</v>
      </c>
      <c r="AY766" s="248" t="s">
        <v>147</v>
      </c>
    </row>
    <row r="767" s="13" customFormat="1">
      <c r="B767" s="249"/>
      <c r="C767" s="250"/>
      <c r="D767" s="225" t="s">
        <v>158</v>
      </c>
      <c r="E767" s="251" t="s">
        <v>21</v>
      </c>
      <c r="F767" s="252" t="s">
        <v>161</v>
      </c>
      <c r="G767" s="250"/>
      <c r="H767" s="253">
        <v>4</v>
      </c>
      <c r="I767" s="254"/>
      <c r="J767" s="250"/>
      <c r="K767" s="250"/>
      <c r="L767" s="255"/>
      <c r="M767" s="256"/>
      <c r="N767" s="257"/>
      <c r="O767" s="257"/>
      <c r="P767" s="257"/>
      <c r="Q767" s="257"/>
      <c r="R767" s="257"/>
      <c r="S767" s="257"/>
      <c r="T767" s="258"/>
      <c r="AT767" s="259" t="s">
        <v>158</v>
      </c>
      <c r="AU767" s="259" t="s">
        <v>84</v>
      </c>
      <c r="AV767" s="13" t="s">
        <v>154</v>
      </c>
      <c r="AW767" s="13" t="s">
        <v>35</v>
      </c>
      <c r="AX767" s="13" t="s">
        <v>77</v>
      </c>
      <c r="AY767" s="259" t="s">
        <v>147</v>
      </c>
    </row>
    <row r="768" s="1" customFormat="1" ht="25.5" customHeight="1">
      <c r="B768" s="45"/>
      <c r="C768" s="213" t="s">
        <v>956</v>
      </c>
      <c r="D768" s="213" t="s">
        <v>149</v>
      </c>
      <c r="E768" s="214" t="s">
        <v>957</v>
      </c>
      <c r="F768" s="215" t="s">
        <v>958</v>
      </c>
      <c r="G768" s="216" t="s">
        <v>367</v>
      </c>
      <c r="H768" s="217">
        <v>20</v>
      </c>
      <c r="I768" s="218"/>
      <c r="J768" s="219">
        <f>ROUND(I768*H768,2)</f>
        <v>0</v>
      </c>
      <c r="K768" s="215" t="s">
        <v>153</v>
      </c>
      <c r="L768" s="71"/>
      <c r="M768" s="220" t="s">
        <v>21</v>
      </c>
      <c r="N768" s="221" t="s">
        <v>43</v>
      </c>
      <c r="O768" s="46"/>
      <c r="P768" s="222">
        <f>O768*H768</f>
        <v>0</v>
      </c>
      <c r="Q768" s="222">
        <v>0.00020000000000000001</v>
      </c>
      <c r="R768" s="222">
        <f>Q768*H768</f>
        <v>0.0040000000000000001</v>
      </c>
      <c r="S768" s="222">
        <v>0</v>
      </c>
      <c r="T768" s="223">
        <f>S768*H768</f>
        <v>0</v>
      </c>
      <c r="AR768" s="23" t="s">
        <v>154</v>
      </c>
      <c r="AT768" s="23" t="s">
        <v>149</v>
      </c>
      <c r="AU768" s="23" t="s">
        <v>84</v>
      </c>
      <c r="AY768" s="23" t="s">
        <v>147</v>
      </c>
      <c r="BE768" s="224">
        <f>IF(N768="základní",J768,0)</f>
        <v>0</v>
      </c>
      <c r="BF768" s="224">
        <f>IF(N768="snížená",J768,0)</f>
        <v>0</v>
      </c>
      <c r="BG768" s="224">
        <f>IF(N768="zákl. přenesená",J768,0)</f>
        <v>0</v>
      </c>
      <c r="BH768" s="224">
        <f>IF(N768="sníž. přenesená",J768,0)</f>
        <v>0</v>
      </c>
      <c r="BI768" s="224">
        <f>IF(N768="nulová",J768,0)</f>
        <v>0</v>
      </c>
      <c r="BJ768" s="23" t="s">
        <v>77</v>
      </c>
      <c r="BK768" s="224">
        <f>ROUND(I768*H768,2)</f>
        <v>0</v>
      </c>
      <c r="BL768" s="23" t="s">
        <v>154</v>
      </c>
      <c r="BM768" s="23" t="s">
        <v>959</v>
      </c>
    </row>
    <row r="769" s="1" customFormat="1">
      <c r="B769" s="45"/>
      <c r="C769" s="73"/>
      <c r="D769" s="225" t="s">
        <v>156</v>
      </c>
      <c r="E769" s="73"/>
      <c r="F769" s="226" t="s">
        <v>947</v>
      </c>
      <c r="G769" s="73"/>
      <c r="H769" s="73"/>
      <c r="I769" s="184"/>
      <c r="J769" s="73"/>
      <c r="K769" s="73"/>
      <c r="L769" s="71"/>
      <c r="M769" s="227"/>
      <c r="N769" s="46"/>
      <c r="O769" s="46"/>
      <c r="P769" s="46"/>
      <c r="Q769" s="46"/>
      <c r="R769" s="46"/>
      <c r="S769" s="46"/>
      <c r="T769" s="94"/>
      <c r="AT769" s="23" t="s">
        <v>156</v>
      </c>
      <c r="AU769" s="23" t="s">
        <v>84</v>
      </c>
    </row>
    <row r="770" s="1" customFormat="1" ht="25.5" customHeight="1">
      <c r="B770" s="45"/>
      <c r="C770" s="213" t="s">
        <v>960</v>
      </c>
      <c r="D770" s="213" t="s">
        <v>149</v>
      </c>
      <c r="E770" s="214" t="s">
        <v>961</v>
      </c>
      <c r="F770" s="215" t="s">
        <v>962</v>
      </c>
      <c r="G770" s="216" t="s">
        <v>367</v>
      </c>
      <c r="H770" s="217">
        <v>4</v>
      </c>
      <c r="I770" s="218"/>
      <c r="J770" s="219">
        <f>ROUND(I770*H770,2)</f>
        <v>0</v>
      </c>
      <c r="K770" s="215" t="s">
        <v>153</v>
      </c>
      <c r="L770" s="71"/>
      <c r="M770" s="220" t="s">
        <v>21</v>
      </c>
      <c r="N770" s="221" t="s">
        <v>43</v>
      </c>
      <c r="O770" s="46"/>
      <c r="P770" s="222">
        <f>O770*H770</f>
        <v>0</v>
      </c>
      <c r="Q770" s="222">
        <v>8.0000000000000007E-05</v>
      </c>
      <c r="R770" s="222">
        <f>Q770*H770</f>
        <v>0.00032000000000000003</v>
      </c>
      <c r="S770" s="222">
        <v>0</v>
      </c>
      <c r="T770" s="223">
        <f>S770*H770</f>
        <v>0</v>
      </c>
      <c r="AR770" s="23" t="s">
        <v>154</v>
      </c>
      <c r="AT770" s="23" t="s">
        <v>149</v>
      </c>
      <c r="AU770" s="23" t="s">
        <v>84</v>
      </c>
      <c r="AY770" s="23" t="s">
        <v>147</v>
      </c>
      <c r="BE770" s="224">
        <f>IF(N770="základní",J770,0)</f>
        <v>0</v>
      </c>
      <c r="BF770" s="224">
        <f>IF(N770="snížená",J770,0)</f>
        <v>0</v>
      </c>
      <c r="BG770" s="224">
        <f>IF(N770="zákl. přenesená",J770,0)</f>
        <v>0</v>
      </c>
      <c r="BH770" s="224">
        <f>IF(N770="sníž. přenesená",J770,0)</f>
        <v>0</v>
      </c>
      <c r="BI770" s="224">
        <f>IF(N770="nulová",J770,0)</f>
        <v>0</v>
      </c>
      <c r="BJ770" s="23" t="s">
        <v>77</v>
      </c>
      <c r="BK770" s="224">
        <f>ROUND(I770*H770,2)</f>
        <v>0</v>
      </c>
      <c r="BL770" s="23" t="s">
        <v>154</v>
      </c>
      <c r="BM770" s="23" t="s">
        <v>963</v>
      </c>
    </row>
    <row r="771" s="1" customFormat="1">
      <c r="B771" s="45"/>
      <c r="C771" s="73"/>
      <c r="D771" s="225" t="s">
        <v>156</v>
      </c>
      <c r="E771" s="73"/>
      <c r="F771" s="226" t="s">
        <v>947</v>
      </c>
      <c r="G771" s="73"/>
      <c r="H771" s="73"/>
      <c r="I771" s="184"/>
      <c r="J771" s="73"/>
      <c r="K771" s="73"/>
      <c r="L771" s="71"/>
      <c r="M771" s="227"/>
      <c r="N771" s="46"/>
      <c r="O771" s="46"/>
      <c r="P771" s="46"/>
      <c r="Q771" s="46"/>
      <c r="R771" s="46"/>
      <c r="S771" s="46"/>
      <c r="T771" s="94"/>
      <c r="AT771" s="23" t="s">
        <v>156</v>
      </c>
      <c r="AU771" s="23" t="s">
        <v>84</v>
      </c>
    </row>
    <row r="772" s="1" customFormat="1" ht="25.5" customHeight="1">
      <c r="B772" s="45"/>
      <c r="C772" s="213" t="s">
        <v>964</v>
      </c>
      <c r="D772" s="213" t="s">
        <v>149</v>
      </c>
      <c r="E772" s="214" t="s">
        <v>965</v>
      </c>
      <c r="F772" s="215" t="s">
        <v>966</v>
      </c>
      <c r="G772" s="216" t="s">
        <v>367</v>
      </c>
      <c r="H772" s="217">
        <v>4</v>
      </c>
      <c r="I772" s="218"/>
      <c r="J772" s="219">
        <f>ROUND(I772*H772,2)</f>
        <v>0</v>
      </c>
      <c r="K772" s="215" t="s">
        <v>153</v>
      </c>
      <c r="L772" s="71"/>
      <c r="M772" s="220" t="s">
        <v>21</v>
      </c>
      <c r="N772" s="221" t="s">
        <v>43</v>
      </c>
      <c r="O772" s="46"/>
      <c r="P772" s="222">
        <f>O772*H772</f>
        <v>0</v>
      </c>
      <c r="Q772" s="222">
        <v>0.00036000000000000002</v>
      </c>
      <c r="R772" s="222">
        <f>Q772*H772</f>
        <v>0.0014400000000000001</v>
      </c>
      <c r="S772" s="222">
        <v>0</v>
      </c>
      <c r="T772" s="223">
        <f>S772*H772</f>
        <v>0</v>
      </c>
      <c r="AR772" s="23" t="s">
        <v>154</v>
      </c>
      <c r="AT772" s="23" t="s">
        <v>149</v>
      </c>
      <c r="AU772" s="23" t="s">
        <v>84</v>
      </c>
      <c r="AY772" s="23" t="s">
        <v>147</v>
      </c>
      <c r="BE772" s="224">
        <f>IF(N772="základní",J772,0)</f>
        <v>0</v>
      </c>
      <c r="BF772" s="224">
        <f>IF(N772="snížená",J772,0)</f>
        <v>0</v>
      </c>
      <c r="BG772" s="224">
        <f>IF(N772="zákl. přenesená",J772,0)</f>
        <v>0</v>
      </c>
      <c r="BH772" s="224">
        <f>IF(N772="sníž. přenesená",J772,0)</f>
        <v>0</v>
      </c>
      <c r="BI772" s="224">
        <f>IF(N772="nulová",J772,0)</f>
        <v>0</v>
      </c>
      <c r="BJ772" s="23" t="s">
        <v>77</v>
      </c>
      <c r="BK772" s="224">
        <f>ROUND(I772*H772,2)</f>
        <v>0</v>
      </c>
      <c r="BL772" s="23" t="s">
        <v>154</v>
      </c>
      <c r="BM772" s="23" t="s">
        <v>967</v>
      </c>
    </row>
    <row r="773" s="1" customFormat="1">
      <c r="B773" s="45"/>
      <c r="C773" s="73"/>
      <c r="D773" s="225" t="s">
        <v>156</v>
      </c>
      <c r="E773" s="73"/>
      <c r="F773" s="226" t="s">
        <v>947</v>
      </c>
      <c r="G773" s="73"/>
      <c r="H773" s="73"/>
      <c r="I773" s="184"/>
      <c r="J773" s="73"/>
      <c r="K773" s="73"/>
      <c r="L773" s="71"/>
      <c r="M773" s="227"/>
      <c r="N773" s="46"/>
      <c r="O773" s="46"/>
      <c r="P773" s="46"/>
      <c r="Q773" s="46"/>
      <c r="R773" s="46"/>
      <c r="S773" s="46"/>
      <c r="T773" s="94"/>
      <c r="AT773" s="23" t="s">
        <v>156</v>
      </c>
      <c r="AU773" s="23" t="s">
        <v>84</v>
      </c>
    </row>
    <row r="774" s="11" customFormat="1">
      <c r="B774" s="228"/>
      <c r="C774" s="229"/>
      <c r="D774" s="225" t="s">
        <v>158</v>
      </c>
      <c r="E774" s="230" t="s">
        <v>21</v>
      </c>
      <c r="F774" s="231" t="s">
        <v>954</v>
      </c>
      <c r="G774" s="229"/>
      <c r="H774" s="230" t="s">
        <v>21</v>
      </c>
      <c r="I774" s="232"/>
      <c r="J774" s="229"/>
      <c r="K774" s="229"/>
      <c r="L774" s="233"/>
      <c r="M774" s="234"/>
      <c r="N774" s="235"/>
      <c r="O774" s="235"/>
      <c r="P774" s="235"/>
      <c r="Q774" s="235"/>
      <c r="R774" s="235"/>
      <c r="S774" s="235"/>
      <c r="T774" s="236"/>
      <c r="AT774" s="237" t="s">
        <v>158</v>
      </c>
      <c r="AU774" s="237" t="s">
        <v>84</v>
      </c>
      <c r="AV774" s="11" t="s">
        <v>77</v>
      </c>
      <c r="AW774" s="11" t="s">
        <v>35</v>
      </c>
      <c r="AX774" s="11" t="s">
        <v>72</v>
      </c>
      <c r="AY774" s="237" t="s">
        <v>147</v>
      </c>
    </row>
    <row r="775" s="12" customFormat="1">
      <c r="B775" s="238"/>
      <c r="C775" s="239"/>
      <c r="D775" s="225" t="s">
        <v>158</v>
      </c>
      <c r="E775" s="240" t="s">
        <v>21</v>
      </c>
      <c r="F775" s="241" t="s">
        <v>955</v>
      </c>
      <c r="G775" s="239"/>
      <c r="H775" s="242">
        <v>4</v>
      </c>
      <c r="I775" s="243"/>
      <c r="J775" s="239"/>
      <c r="K775" s="239"/>
      <c r="L775" s="244"/>
      <c r="M775" s="245"/>
      <c r="N775" s="246"/>
      <c r="O775" s="246"/>
      <c r="P775" s="246"/>
      <c r="Q775" s="246"/>
      <c r="R775" s="246"/>
      <c r="S775" s="246"/>
      <c r="T775" s="247"/>
      <c r="AT775" s="248" t="s">
        <v>158</v>
      </c>
      <c r="AU775" s="248" t="s">
        <v>84</v>
      </c>
      <c r="AV775" s="12" t="s">
        <v>84</v>
      </c>
      <c r="AW775" s="12" t="s">
        <v>35</v>
      </c>
      <c r="AX775" s="12" t="s">
        <v>72</v>
      </c>
      <c r="AY775" s="248" t="s">
        <v>147</v>
      </c>
    </row>
    <row r="776" s="13" customFormat="1">
      <c r="B776" s="249"/>
      <c r="C776" s="250"/>
      <c r="D776" s="225" t="s">
        <v>158</v>
      </c>
      <c r="E776" s="251" t="s">
        <v>21</v>
      </c>
      <c r="F776" s="252" t="s">
        <v>161</v>
      </c>
      <c r="G776" s="250"/>
      <c r="H776" s="253">
        <v>4</v>
      </c>
      <c r="I776" s="254"/>
      <c r="J776" s="250"/>
      <c r="K776" s="250"/>
      <c r="L776" s="255"/>
      <c r="M776" s="256"/>
      <c r="N776" s="257"/>
      <c r="O776" s="257"/>
      <c r="P776" s="257"/>
      <c r="Q776" s="257"/>
      <c r="R776" s="257"/>
      <c r="S776" s="257"/>
      <c r="T776" s="258"/>
      <c r="AT776" s="259" t="s">
        <v>158</v>
      </c>
      <c r="AU776" s="259" t="s">
        <v>84</v>
      </c>
      <c r="AV776" s="13" t="s">
        <v>154</v>
      </c>
      <c r="AW776" s="13" t="s">
        <v>35</v>
      </c>
      <c r="AX776" s="13" t="s">
        <v>77</v>
      </c>
      <c r="AY776" s="259" t="s">
        <v>147</v>
      </c>
    </row>
    <row r="777" s="1" customFormat="1" ht="25.5" customHeight="1">
      <c r="B777" s="45"/>
      <c r="C777" s="213" t="s">
        <v>968</v>
      </c>
      <c r="D777" s="213" t="s">
        <v>149</v>
      </c>
      <c r="E777" s="214" t="s">
        <v>969</v>
      </c>
      <c r="F777" s="215" t="s">
        <v>970</v>
      </c>
      <c r="G777" s="216" t="s">
        <v>152</v>
      </c>
      <c r="H777" s="217">
        <v>49.518000000000001</v>
      </c>
      <c r="I777" s="218"/>
      <c r="J777" s="219">
        <f>ROUND(I777*H777,2)</f>
        <v>0</v>
      </c>
      <c r="K777" s="215" t="s">
        <v>153</v>
      </c>
      <c r="L777" s="71"/>
      <c r="M777" s="220" t="s">
        <v>21</v>
      </c>
      <c r="N777" s="221" t="s">
        <v>43</v>
      </c>
      <c r="O777" s="46"/>
      <c r="P777" s="222">
        <f>O777*H777</f>
        <v>0</v>
      </c>
      <c r="Q777" s="222">
        <v>0</v>
      </c>
      <c r="R777" s="222">
        <f>Q777*H777</f>
        <v>0</v>
      </c>
      <c r="S777" s="222">
        <v>0.13100000000000001</v>
      </c>
      <c r="T777" s="223">
        <f>S777*H777</f>
        <v>6.4868580000000007</v>
      </c>
      <c r="AR777" s="23" t="s">
        <v>154</v>
      </c>
      <c r="AT777" s="23" t="s">
        <v>149</v>
      </c>
      <c r="AU777" s="23" t="s">
        <v>84</v>
      </c>
      <c r="AY777" s="23" t="s">
        <v>147</v>
      </c>
      <c r="BE777" s="224">
        <f>IF(N777="základní",J777,0)</f>
        <v>0</v>
      </c>
      <c r="BF777" s="224">
        <f>IF(N777="snížená",J777,0)</f>
        <v>0</v>
      </c>
      <c r="BG777" s="224">
        <f>IF(N777="zákl. přenesená",J777,0)</f>
        <v>0</v>
      </c>
      <c r="BH777" s="224">
        <f>IF(N777="sníž. přenesená",J777,0)</f>
        <v>0</v>
      </c>
      <c r="BI777" s="224">
        <f>IF(N777="nulová",J777,0)</f>
        <v>0</v>
      </c>
      <c r="BJ777" s="23" t="s">
        <v>77</v>
      </c>
      <c r="BK777" s="224">
        <f>ROUND(I777*H777,2)</f>
        <v>0</v>
      </c>
      <c r="BL777" s="23" t="s">
        <v>154</v>
      </c>
      <c r="BM777" s="23" t="s">
        <v>971</v>
      </c>
    </row>
    <row r="778" s="11" customFormat="1">
      <c r="B778" s="228"/>
      <c r="C778" s="229"/>
      <c r="D778" s="225" t="s">
        <v>158</v>
      </c>
      <c r="E778" s="230" t="s">
        <v>21</v>
      </c>
      <c r="F778" s="231" t="s">
        <v>972</v>
      </c>
      <c r="G778" s="229"/>
      <c r="H778" s="230" t="s">
        <v>21</v>
      </c>
      <c r="I778" s="232"/>
      <c r="J778" s="229"/>
      <c r="K778" s="229"/>
      <c r="L778" s="233"/>
      <c r="M778" s="234"/>
      <c r="N778" s="235"/>
      <c r="O778" s="235"/>
      <c r="P778" s="235"/>
      <c r="Q778" s="235"/>
      <c r="R778" s="235"/>
      <c r="S778" s="235"/>
      <c r="T778" s="236"/>
      <c r="AT778" s="237" t="s">
        <v>158</v>
      </c>
      <c r="AU778" s="237" t="s">
        <v>84</v>
      </c>
      <c r="AV778" s="11" t="s">
        <v>77</v>
      </c>
      <c r="AW778" s="11" t="s">
        <v>35</v>
      </c>
      <c r="AX778" s="11" t="s">
        <v>72</v>
      </c>
      <c r="AY778" s="237" t="s">
        <v>147</v>
      </c>
    </row>
    <row r="779" s="12" customFormat="1">
      <c r="B779" s="238"/>
      <c r="C779" s="239"/>
      <c r="D779" s="225" t="s">
        <v>158</v>
      </c>
      <c r="E779" s="240" t="s">
        <v>21</v>
      </c>
      <c r="F779" s="241" t="s">
        <v>973</v>
      </c>
      <c r="G779" s="239"/>
      <c r="H779" s="242">
        <v>17.716000000000001</v>
      </c>
      <c r="I779" s="243"/>
      <c r="J779" s="239"/>
      <c r="K779" s="239"/>
      <c r="L779" s="244"/>
      <c r="M779" s="245"/>
      <c r="N779" s="246"/>
      <c r="O779" s="246"/>
      <c r="P779" s="246"/>
      <c r="Q779" s="246"/>
      <c r="R779" s="246"/>
      <c r="S779" s="246"/>
      <c r="T779" s="247"/>
      <c r="AT779" s="248" t="s">
        <v>158</v>
      </c>
      <c r="AU779" s="248" t="s">
        <v>84</v>
      </c>
      <c r="AV779" s="12" t="s">
        <v>84</v>
      </c>
      <c r="AW779" s="12" t="s">
        <v>35</v>
      </c>
      <c r="AX779" s="12" t="s">
        <v>72</v>
      </c>
      <c r="AY779" s="248" t="s">
        <v>147</v>
      </c>
    </row>
    <row r="780" s="12" customFormat="1">
      <c r="B780" s="238"/>
      <c r="C780" s="239"/>
      <c r="D780" s="225" t="s">
        <v>158</v>
      </c>
      <c r="E780" s="240" t="s">
        <v>21</v>
      </c>
      <c r="F780" s="241" t="s">
        <v>974</v>
      </c>
      <c r="G780" s="239"/>
      <c r="H780" s="242">
        <v>6.9390000000000001</v>
      </c>
      <c r="I780" s="243"/>
      <c r="J780" s="239"/>
      <c r="K780" s="239"/>
      <c r="L780" s="244"/>
      <c r="M780" s="245"/>
      <c r="N780" s="246"/>
      <c r="O780" s="246"/>
      <c r="P780" s="246"/>
      <c r="Q780" s="246"/>
      <c r="R780" s="246"/>
      <c r="S780" s="246"/>
      <c r="T780" s="247"/>
      <c r="AT780" s="248" t="s">
        <v>158</v>
      </c>
      <c r="AU780" s="248" t="s">
        <v>84</v>
      </c>
      <c r="AV780" s="12" t="s">
        <v>84</v>
      </c>
      <c r="AW780" s="12" t="s">
        <v>35</v>
      </c>
      <c r="AX780" s="12" t="s">
        <v>72</v>
      </c>
      <c r="AY780" s="248" t="s">
        <v>147</v>
      </c>
    </row>
    <row r="781" s="12" customFormat="1">
      <c r="B781" s="238"/>
      <c r="C781" s="239"/>
      <c r="D781" s="225" t="s">
        <v>158</v>
      </c>
      <c r="E781" s="240" t="s">
        <v>21</v>
      </c>
      <c r="F781" s="241" t="s">
        <v>975</v>
      </c>
      <c r="G781" s="239"/>
      <c r="H781" s="242">
        <v>13.295</v>
      </c>
      <c r="I781" s="243"/>
      <c r="J781" s="239"/>
      <c r="K781" s="239"/>
      <c r="L781" s="244"/>
      <c r="M781" s="245"/>
      <c r="N781" s="246"/>
      <c r="O781" s="246"/>
      <c r="P781" s="246"/>
      <c r="Q781" s="246"/>
      <c r="R781" s="246"/>
      <c r="S781" s="246"/>
      <c r="T781" s="247"/>
      <c r="AT781" s="248" t="s">
        <v>158</v>
      </c>
      <c r="AU781" s="248" t="s">
        <v>84</v>
      </c>
      <c r="AV781" s="12" t="s">
        <v>84</v>
      </c>
      <c r="AW781" s="12" t="s">
        <v>35</v>
      </c>
      <c r="AX781" s="12" t="s">
        <v>72</v>
      </c>
      <c r="AY781" s="248" t="s">
        <v>147</v>
      </c>
    </row>
    <row r="782" s="11" customFormat="1">
      <c r="B782" s="228"/>
      <c r="C782" s="229"/>
      <c r="D782" s="225" t="s">
        <v>158</v>
      </c>
      <c r="E782" s="230" t="s">
        <v>21</v>
      </c>
      <c r="F782" s="231" t="s">
        <v>976</v>
      </c>
      <c r="G782" s="229"/>
      <c r="H782" s="230" t="s">
        <v>21</v>
      </c>
      <c r="I782" s="232"/>
      <c r="J782" s="229"/>
      <c r="K782" s="229"/>
      <c r="L782" s="233"/>
      <c r="M782" s="234"/>
      <c r="N782" s="235"/>
      <c r="O782" s="235"/>
      <c r="P782" s="235"/>
      <c r="Q782" s="235"/>
      <c r="R782" s="235"/>
      <c r="S782" s="235"/>
      <c r="T782" s="236"/>
      <c r="AT782" s="237" t="s">
        <v>158</v>
      </c>
      <c r="AU782" s="237" t="s">
        <v>84</v>
      </c>
      <c r="AV782" s="11" t="s">
        <v>77</v>
      </c>
      <c r="AW782" s="11" t="s">
        <v>35</v>
      </c>
      <c r="AX782" s="11" t="s">
        <v>72</v>
      </c>
      <c r="AY782" s="237" t="s">
        <v>147</v>
      </c>
    </row>
    <row r="783" s="12" customFormat="1">
      <c r="B783" s="238"/>
      <c r="C783" s="239"/>
      <c r="D783" s="225" t="s">
        <v>158</v>
      </c>
      <c r="E783" s="240" t="s">
        <v>21</v>
      </c>
      <c r="F783" s="241" t="s">
        <v>977</v>
      </c>
      <c r="G783" s="239"/>
      <c r="H783" s="242">
        <v>11.568</v>
      </c>
      <c r="I783" s="243"/>
      <c r="J783" s="239"/>
      <c r="K783" s="239"/>
      <c r="L783" s="244"/>
      <c r="M783" s="245"/>
      <c r="N783" s="246"/>
      <c r="O783" s="246"/>
      <c r="P783" s="246"/>
      <c r="Q783" s="246"/>
      <c r="R783" s="246"/>
      <c r="S783" s="246"/>
      <c r="T783" s="247"/>
      <c r="AT783" s="248" t="s">
        <v>158</v>
      </c>
      <c r="AU783" s="248" t="s">
        <v>84</v>
      </c>
      <c r="AV783" s="12" t="s">
        <v>84</v>
      </c>
      <c r="AW783" s="12" t="s">
        <v>35</v>
      </c>
      <c r="AX783" s="12" t="s">
        <v>72</v>
      </c>
      <c r="AY783" s="248" t="s">
        <v>147</v>
      </c>
    </row>
    <row r="784" s="13" customFormat="1">
      <c r="B784" s="249"/>
      <c r="C784" s="250"/>
      <c r="D784" s="225" t="s">
        <v>158</v>
      </c>
      <c r="E784" s="251" t="s">
        <v>21</v>
      </c>
      <c r="F784" s="252" t="s">
        <v>161</v>
      </c>
      <c r="G784" s="250"/>
      <c r="H784" s="253">
        <v>49.518000000000001</v>
      </c>
      <c r="I784" s="254"/>
      <c r="J784" s="250"/>
      <c r="K784" s="250"/>
      <c r="L784" s="255"/>
      <c r="M784" s="256"/>
      <c r="N784" s="257"/>
      <c r="O784" s="257"/>
      <c r="P784" s="257"/>
      <c r="Q784" s="257"/>
      <c r="R784" s="257"/>
      <c r="S784" s="257"/>
      <c r="T784" s="258"/>
      <c r="AT784" s="259" t="s">
        <v>158</v>
      </c>
      <c r="AU784" s="259" t="s">
        <v>84</v>
      </c>
      <c r="AV784" s="13" t="s">
        <v>154</v>
      </c>
      <c r="AW784" s="13" t="s">
        <v>35</v>
      </c>
      <c r="AX784" s="13" t="s">
        <v>77</v>
      </c>
      <c r="AY784" s="259" t="s">
        <v>147</v>
      </c>
    </row>
    <row r="785" s="1" customFormat="1" ht="25.5" customHeight="1">
      <c r="B785" s="45"/>
      <c r="C785" s="213" t="s">
        <v>978</v>
      </c>
      <c r="D785" s="213" t="s">
        <v>149</v>
      </c>
      <c r="E785" s="214" t="s">
        <v>979</v>
      </c>
      <c r="F785" s="215" t="s">
        <v>980</v>
      </c>
      <c r="G785" s="216" t="s">
        <v>152</v>
      </c>
      <c r="H785" s="217">
        <v>65.183999999999998</v>
      </c>
      <c r="I785" s="218"/>
      <c r="J785" s="219">
        <f>ROUND(I785*H785,2)</f>
        <v>0</v>
      </c>
      <c r="K785" s="215" t="s">
        <v>153</v>
      </c>
      <c r="L785" s="71"/>
      <c r="M785" s="220" t="s">
        <v>21</v>
      </c>
      <c r="N785" s="221" t="s">
        <v>43</v>
      </c>
      <c r="O785" s="46"/>
      <c r="P785" s="222">
        <f>O785*H785</f>
        <v>0</v>
      </c>
      <c r="Q785" s="222">
        <v>0</v>
      </c>
      <c r="R785" s="222">
        <f>Q785*H785</f>
        <v>0</v>
      </c>
      <c r="S785" s="222">
        <v>0.26100000000000001</v>
      </c>
      <c r="T785" s="223">
        <f>S785*H785</f>
        <v>17.013024000000001</v>
      </c>
      <c r="AR785" s="23" t="s">
        <v>154</v>
      </c>
      <c r="AT785" s="23" t="s">
        <v>149</v>
      </c>
      <c r="AU785" s="23" t="s">
        <v>84</v>
      </c>
      <c r="AY785" s="23" t="s">
        <v>147</v>
      </c>
      <c r="BE785" s="224">
        <f>IF(N785="základní",J785,0)</f>
        <v>0</v>
      </c>
      <c r="BF785" s="224">
        <f>IF(N785="snížená",J785,0)</f>
        <v>0</v>
      </c>
      <c r="BG785" s="224">
        <f>IF(N785="zákl. přenesená",J785,0)</f>
        <v>0</v>
      </c>
      <c r="BH785" s="224">
        <f>IF(N785="sníž. přenesená",J785,0)</f>
        <v>0</v>
      </c>
      <c r="BI785" s="224">
        <f>IF(N785="nulová",J785,0)</f>
        <v>0</v>
      </c>
      <c r="BJ785" s="23" t="s">
        <v>77</v>
      </c>
      <c r="BK785" s="224">
        <f>ROUND(I785*H785,2)</f>
        <v>0</v>
      </c>
      <c r="BL785" s="23" t="s">
        <v>154</v>
      </c>
      <c r="BM785" s="23" t="s">
        <v>981</v>
      </c>
    </row>
    <row r="786" s="11" customFormat="1">
      <c r="B786" s="228"/>
      <c r="C786" s="229"/>
      <c r="D786" s="225" t="s">
        <v>158</v>
      </c>
      <c r="E786" s="230" t="s">
        <v>21</v>
      </c>
      <c r="F786" s="231" t="s">
        <v>972</v>
      </c>
      <c r="G786" s="229"/>
      <c r="H786" s="230" t="s">
        <v>21</v>
      </c>
      <c r="I786" s="232"/>
      <c r="J786" s="229"/>
      <c r="K786" s="229"/>
      <c r="L786" s="233"/>
      <c r="M786" s="234"/>
      <c r="N786" s="235"/>
      <c r="O786" s="235"/>
      <c r="P786" s="235"/>
      <c r="Q786" s="235"/>
      <c r="R786" s="235"/>
      <c r="S786" s="235"/>
      <c r="T786" s="236"/>
      <c r="AT786" s="237" t="s">
        <v>158</v>
      </c>
      <c r="AU786" s="237" t="s">
        <v>84</v>
      </c>
      <c r="AV786" s="11" t="s">
        <v>77</v>
      </c>
      <c r="AW786" s="11" t="s">
        <v>35</v>
      </c>
      <c r="AX786" s="11" t="s">
        <v>72</v>
      </c>
      <c r="AY786" s="237" t="s">
        <v>147</v>
      </c>
    </row>
    <row r="787" s="12" customFormat="1">
      <c r="B787" s="238"/>
      <c r="C787" s="239"/>
      <c r="D787" s="225" t="s">
        <v>158</v>
      </c>
      <c r="E787" s="240" t="s">
        <v>21</v>
      </c>
      <c r="F787" s="241" t="s">
        <v>982</v>
      </c>
      <c r="G787" s="239"/>
      <c r="H787" s="242">
        <v>19.298999999999999</v>
      </c>
      <c r="I787" s="243"/>
      <c r="J787" s="239"/>
      <c r="K787" s="239"/>
      <c r="L787" s="244"/>
      <c r="M787" s="245"/>
      <c r="N787" s="246"/>
      <c r="O787" s="246"/>
      <c r="P787" s="246"/>
      <c r="Q787" s="246"/>
      <c r="R787" s="246"/>
      <c r="S787" s="246"/>
      <c r="T787" s="247"/>
      <c r="AT787" s="248" t="s">
        <v>158</v>
      </c>
      <c r="AU787" s="248" t="s">
        <v>84</v>
      </c>
      <c r="AV787" s="12" t="s">
        <v>84</v>
      </c>
      <c r="AW787" s="12" t="s">
        <v>35</v>
      </c>
      <c r="AX787" s="12" t="s">
        <v>72</v>
      </c>
      <c r="AY787" s="248" t="s">
        <v>147</v>
      </c>
    </row>
    <row r="788" s="12" customFormat="1">
      <c r="B788" s="238"/>
      <c r="C788" s="239"/>
      <c r="D788" s="225" t="s">
        <v>158</v>
      </c>
      <c r="E788" s="240" t="s">
        <v>21</v>
      </c>
      <c r="F788" s="241" t="s">
        <v>983</v>
      </c>
      <c r="G788" s="239"/>
      <c r="H788" s="242">
        <v>18.652999999999999</v>
      </c>
      <c r="I788" s="243"/>
      <c r="J788" s="239"/>
      <c r="K788" s="239"/>
      <c r="L788" s="244"/>
      <c r="M788" s="245"/>
      <c r="N788" s="246"/>
      <c r="O788" s="246"/>
      <c r="P788" s="246"/>
      <c r="Q788" s="246"/>
      <c r="R788" s="246"/>
      <c r="S788" s="246"/>
      <c r="T788" s="247"/>
      <c r="AT788" s="248" t="s">
        <v>158</v>
      </c>
      <c r="AU788" s="248" t="s">
        <v>84</v>
      </c>
      <c r="AV788" s="12" t="s">
        <v>84</v>
      </c>
      <c r="AW788" s="12" t="s">
        <v>35</v>
      </c>
      <c r="AX788" s="12" t="s">
        <v>72</v>
      </c>
      <c r="AY788" s="248" t="s">
        <v>147</v>
      </c>
    </row>
    <row r="789" s="12" customFormat="1">
      <c r="B789" s="238"/>
      <c r="C789" s="239"/>
      <c r="D789" s="225" t="s">
        <v>158</v>
      </c>
      <c r="E789" s="240" t="s">
        <v>21</v>
      </c>
      <c r="F789" s="241" t="s">
        <v>984</v>
      </c>
      <c r="G789" s="239"/>
      <c r="H789" s="242">
        <v>15.016</v>
      </c>
      <c r="I789" s="243"/>
      <c r="J789" s="239"/>
      <c r="K789" s="239"/>
      <c r="L789" s="244"/>
      <c r="M789" s="245"/>
      <c r="N789" s="246"/>
      <c r="O789" s="246"/>
      <c r="P789" s="246"/>
      <c r="Q789" s="246"/>
      <c r="R789" s="246"/>
      <c r="S789" s="246"/>
      <c r="T789" s="247"/>
      <c r="AT789" s="248" t="s">
        <v>158</v>
      </c>
      <c r="AU789" s="248" t="s">
        <v>84</v>
      </c>
      <c r="AV789" s="12" t="s">
        <v>84</v>
      </c>
      <c r="AW789" s="12" t="s">
        <v>35</v>
      </c>
      <c r="AX789" s="12" t="s">
        <v>72</v>
      </c>
      <c r="AY789" s="248" t="s">
        <v>147</v>
      </c>
    </row>
    <row r="790" s="12" customFormat="1">
      <c r="B790" s="238"/>
      <c r="C790" s="239"/>
      <c r="D790" s="225" t="s">
        <v>158</v>
      </c>
      <c r="E790" s="240" t="s">
        <v>21</v>
      </c>
      <c r="F790" s="241" t="s">
        <v>985</v>
      </c>
      <c r="G790" s="239"/>
      <c r="H790" s="242">
        <v>4.7000000000000002</v>
      </c>
      <c r="I790" s="243"/>
      <c r="J790" s="239"/>
      <c r="K790" s="239"/>
      <c r="L790" s="244"/>
      <c r="M790" s="245"/>
      <c r="N790" s="246"/>
      <c r="O790" s="246"/>
      <c r="P790" s="246"/>
      <c r="Q790" s="246"/>
      <c r="R790" s="246"/>
      <c r="S790" s="246"/>
      <c r="T790" s="247"/>
      <c r="AT790" s="248" t="s">
        <v>158</v>
      </c>
      <c r="AU790" s="248" t="s">
        <v>84</v>
      </c>
      <c r="AV790" s="12" t="s">
        <v>84</v>
      </c>
      <c r="AW790" s="12" t="s">
        <v>35</v>
      </c>
      <c r="AX790" s="12" t="s">
        <v>72</v>
      </c>
      <c r="AY790" s="248" t="s">
        <v>147</v>
      </c>
    </row>
    <row r="791" s="12" customFormat="1">
      <c r="B791" s="238"/>
      <c r="C791" s="239"/>
      <c r="D791" s="225" t="s">
        <v>158</v>
      </c>
      <c r="E791" s="240" t="s">
        <v>21</v>
      </c>
      <c r="F791" s="241" t="s">
        <v>986</v>
      </c>
      <c r="G791" s="239"/>
      <c r="H791" s="242">
        <v>7.516</v>
      </c>
      <c r="I791" s="243"/>
      <c r="J791" s="239"/>
      <c r="K791" s="239"/>
      <c r="L791" s="244"/>
      <c r="M791" s="245"/>
      <c r="N791" s="246"/>
      <c r="O791" s="246"/>
      <c r="P791" s="246"/>
      <c r="Q791" s="246"/>
      <c r="R791" s="246"/>
      <c r="S791" s="246"/>
      <c r="T791" s="247"/>
      <c r="AT791" s="248" t="s">
        <v>158</v>
      </c>
      <c r="AU791" s="248" t="s">
        <v>84</v>
      </c>
      <c r="AV791" s="12" t="s">
        <v>84</v>
      </c>
      <c r="AW791" s="12" t="s">
        <v>35</v>
      </c>
      <c r="AX791" s="12" t="s">
        <v>72</v>
      </c>
      <c r="AY791" s="248" t="s">
        <v>147</v>
      </c>
    </row>
    <row r="792" s="13" customFormat="1">
      <c r="B792" s="249"/>
      <c r="C792" s="250"/>
      <c r="D792" s="225" t="s">
        <v>158</v>
      </c>
      <c r="E792" s="251" t="s">
        <v>21</v>
      </c>
      <c r="F792" s="252" t="s">
        <v>161</v>
      </c>
      <c r="G792" s="250"/>
      <c r="H792" s="253">
        <v>65.183999999999998</v>
      </c>
      <c r="I792" s="254"/>
      <c r="J792" s="250"/>
      <c r="K792" s="250"/>
      <c r="L792" s="255"/>
      <c r="M792" s="256"/>
      <c r="N792" s="257"/>
      <c r="O792" s="257"/>
      <c r="P792" s="257"/>
      <c r="Q792" s="257"/>
      <c r="R792" s="257"/>
      <c r="S792" s="257"/>
      <c r="T792" s="258"/>
      <c r="AT792" s="259" t="s">
        <v>158</v>
      </c>
      <c r="AU792" s="259" t="s">
        <v>84</v>
      </c>
      <c r="AV792" s="13" t="s">
        <v>154</v>
      </c>
      <c r="AW792" s="13" t="s">
        <v>35</v>
      </c>
      <c r="AX792" s="13" t="s">
        <v>77</v>
      </c>
      <c r="AY792" s="259" t="s">
        <v>147</v>
      </c>
    </row>
    <row r="793" s="1" customFormat="1" ht="38.25" customHeight="1">
      <c r="B793" s="45"/>
      <c r="C793" s="213" t="s">
        <v>987</v>
      </c>
      <c r="D793" s="213" t="s">
        <v>149</v>
      </c>
      <c r="E793" s="214" t="s">
        <v>988</v>
      </c>
      <c r="F793" s="215" t="s">
        <v>989</v>
      </c>
      <c r="G793" s="216" t="s">
        <v>168</v>
      </c>
      <c r="H793" s="217">
        <v>9.2300000000000004</v>
      </c>
      <c r="I793" s="218"/>
      <c r="J793" s="219">
        <f>ROUND(I793*H793,2)</f>
        <v>0</v>
      </c>
      <c r="K793" s="215" t="s">
        <v>153</v>
      </c>
      <c r="L793" s="71"/>
      <c r="M793" s="220" t="s">
        <v>21</v>
      </c>
      <c r="N793" s="221" t="s">
        <v>43</v>
      </c>
      <c r="O793" s="46"/>
      <c r="P793" s="222">
        <f>O793*H793</f>
        <v>0</v>
      </c>
      <c r="Q793" s="222">
        <v>0</v>
      </c>
      <c r="R793" s="222">
        <f>Q793*H793</f>
        <v>0</v>
      </c>
      <c r="S793" s="222">
        <v>1.8</v>
      </c>
      <c r="T793" s="223">
        <f>S793*H793</f>
        <v>16.614000000000001</v>
      </c>
      <c r="AR793" s="23" t="s">
        <v>154</v>
      </c>
      <c r="AT793" s="23" t="s">
        <v>149</v>
      </c>
      <c r="AU793" s="23" t="s">
        <v>84</v>
      </c>
      <c r="AY793" s="23" t="s">
        <v>147</v>
      </c>
      <c r="BE793" s="224">
        <f>IF(N793="základní",J793,0)</f>
        <v>0</v>
      </c>
      <c r="BF793" s="224">
        <f>IF(N793="snížená",J793,0)</f>
        <v>0</v>
      </c>
      <c r="BG793" s="224">
        <f>IF(N793="zákl. přenesená",J793,0)</f>
        <v>0</v>
      </c>
      <c r="BH793" s="224">
        <f>IF(N793="sníž. přenesená",J793,0)</f>
        <v>0</v>
      </c>
      <c r="BI793" s="224">
        <f>IF(N793="nulová",J793,0)</f>
        <v>0</v>
      </c>
      <c r="BJ793" s="23" t="s">
        <v>77</v>
      </c>
      <c r="BK793" s="224">
        <f>ROUND(I793*H793,2)</f>
        <v>0</v>
      </c>
      <c r="BL793" s="23" t="s">
        <v>154</v>
      </c>
      <c r="BM793" s="23" t="s">
        <v>990</v>
      </c>
    </row>
    <row r="794" s="1" customFormat="1">
      <c r="B794" s="45"/>
      <c r="C794" s="73"/>
      <c r="D794" s="225" t="s">
        <v>156</v>
      </c>
      <c r="E794" s="73"/>
      <c r="F794" s="226" t="s">
        <v>991</v>
      </c>
      <c r="G794" s="73"/>
      <c r="H794" s="73"/>
      <c r="I794" s="184"/>
      <c r="J794" s="73"/>
      <c r="K794" s="73"/>
      <c r="L794" s="71"/>
      <c r="M794" s="227"/>
      <c r="N794" s="46"/>
      <c r="O794" s="46"/>
      <c r="P794" s="46"/>
      <c r="Q794" s="46"/>
      <c r="R794" s="46"/>
      <c r="S794" s="46"/>
      <c r="T794" s="94"/>
      <c r="AT794" s="23" t="s">
        <v>156</v>
      </c>
      <c r="AU794" s="23" t="s">
        <v>84</v>
      </c>
    </row>
    <row r="795" s="11" customFormat="1">
      <c r="B795" s="228"/>
      <c r="C795" s="229"/>
      <c r="D795" s="225" t="s">
        <v>158</v>
      </c>
      <c r="E795" s="230" t="s">
        <v>21</v>
      </c>
      <c r="F795" s="231" t="s">
        <v>992</v>
      </c>
      <c r="G795" s="229"/>
      <c r="H795" s="230" t="s">
        <v>21</v>
      </c>
      <c r="I795" s="232"/>
      <c r="J795" s="229"/>
      <c r="K795" s="229"/>
      <c r="L795" s="233"/>
      <c r="M795" s="234"/>
      <c r="N795" s="235"/>
      <c r="O795" s="235"/>
      <c r="P795" s="235"/>
      <c r="Q795" s="235"/>
      <c r="R795" s="235"/>
      <c r="S795" s="235"/>
      <c r="T795" s="236"/>
      <c r="AT795" s="237" t="s">
        <v>158</v>
      </c>
      <c r="AU795" s="237" t="s">
        <v>84</v>
      </c>
      <c r="AV795" s="11" t="s">
        <v>77</v>
      </c>
      <c r="AW795" s="11" t="s">
        <v>35</v>
      </c>
      <c r="AX795" s="11" t="s">
        <v>72</v>
      </c>
      <c r="AY795" s="237" t="s">
        <v>147</v>
      </c>
    </row>
    <row r="796" s="12" customFormat="1">
      <c r="B796" s="238"/>
      <c r="C796" s="239"/>
      <c r="D796" s="225" t="s">
        <v>158</v>
      </c>
      <c r="E796" s="240" t="s">
        <v>21</v>
      </c>
      <c r="F796" s="241" t="s">
        <v>993</v>
      </c>
      <c r="G796" s="239"/>
      <c r="H796" s="242">
        <v>9.2300000000000004</v>
      </c>
      <c r="I796" s="243"/>
      <c r="J796" s="239"/>
      <c r="K796" s="239"/>
      <c r="L796" s="244"/>
      <c r="M796" s="245"/>
      <c r="N796" s="246"/>
      <c r="O796" s="246"/>
      <c r="P796" s="246"/>
      <c r="Q796" s="246"/>
      <c r="R796" s="246"/>
      <c r="S796" s="246"/>
      <c r="T796" s="247"/>
      <c r="AT796" s="248" t="s">
        <v>158</v>
      </c>
      <c r="AU796" s="248" t="s">
        <v>84</v>
      </c>
      <c r="AV796" s="12" t="s">
        <v>84</v>
      </c>
      <c r="AW796" s="12" t="s">
        <v>35</v>
      </c>
      <c r="AX796" s="12" t="s">
        <v>72</v>
      </c>
      <c r="AY796" s="248" t="s">
        <v>147</v>
      </c>
    </row>
    <row r="797" s="13" customFormat="1">
      <c r="B797" s="249"/>
      <c r="C797" s="250"/>
      <c r="D797" s="225" t="s">
        <v>158</v>
      </c>
      <c r="E797" s="251" t="s">
        <v>21</v>
      </c>
      <c r="F797" s="252" t="s">
        <v>161</v>
      </c>
      <c r="G797" s="250"/>
      <c r="H797" s="253">
        <v>9.2300000000000004</v>
      </c>
      <c r="I797" s="254"/>
      <c r="J797" s="250"/>
      <c r="K797" s="250"/>
      <c r="L797" s="255"/>
      <c r="M797" s="256"/>
      <c r="N797" s="257"/>
      <c r="O797" s="257"/>
      <c r="P797" s="257"/>
      <c r="Q797" s="257"/>
      <c r="R797" s="257"/>
      <c r="S797" s="257"/>
      <c r="T797" s="258"/>
      <c r="AT797" s="259" t="s">
        <v>158</v>
      </c>
      <c r="AU797" s="259" t="s">
        <v>84</v>
      </c>
      <c r="AV797" s="13" t="s">
        <v>154</v>
      </c>
      <c r="AW797" s="13" t="s">
        <v>35</v>
      </c>
      <c r="AX797" s="13" t="s">
        <v>77</v>
      </c>
      <c r="AY797" s="259" t="s">
        <v>147</v>
      </c>
    </row>
    <row r="798" s="1" customFormat="1" ht="25.5" customHeight="1">
      <c r="B798" s="45"/>
      <c r="C798" s="213" t="s">
        <v>994</v>
      </c>
      <c r="D798" s="213" t="s">
        <v>149</v>
      </c>
      <c r="E798" s="214" t="s">
        <v>995</v>
      </c>
      <c r="F798" s="215" t="s">
        <v>996</v>
      </c>
      <c r="G798" s="216" t="s">
        <v>168</v>
      </c>
      <c r="H798" s="217">
        <v>8.8529999999999998</v>
      </c>
      <c r="I798" s="218"/>
      <c r="J798" s="219">
        <f>ROUND(I798*H798,2)</f>
        <v>0</v>
      </c>
      <c r="K798" s="215" t="s">
        <v>153</v>
      </c>
      <c r="L798" s="71"/>
      <c r="M798" s="220" t="s">
        <v>21</v>
      </c>
      <c r="N798" s="221" t="s">
        <v>43</v>
      </c>
      <c r="O798" s="46"/>
      <c r="P798" s="222">
        <f>O798*H798</f>
        <v>0</v>
      </c>
      <c r="Q798" s="222">
        <v>0</v>
      </c>
      <c r="R798" s="222">
        <f>Q798*H798</f>
        <v>0</v>
      </c>
      <c r="S798" s="222">
        <v>2.1000000000000001</v>
      </c>
      <c r="T798" s="223">
        <f>S798*H798</f>
        <v>18.5913</v>
      </c>
      <c r="AR798" s="23" t="s">
        <v>154</v>
      </c>
      <c r="AT798" s="23" t="s">
        <v>149</v>
      </c>
      <c r="AU798" s="23" t="s">
        <v>84</v>
      </c>
      <c r="AY798" s="23" t="s">
        <v>147</v>
      </c>
      <c r="BE798" s="224">
        <f>IF(N798="základní",J798,0)</f>
        <v>0</v>
      </c>
      <c r="BF798" s="224">
        <f>IF(N798="snížená",J798,0)</f>
        <v>0</v>
      </c>
      <c r="BG798" s="224">
        <f>IF(N798="zákl. přenesená",J798,0)</f>
        <v>0</v>
      </c>
      <c r="BH798" s="224">
        <f>IF(N798="sníž. přenesená",J798,0)</f>
        <v>0</v>
      </c>
      <c r="BI798" s="224">
        <f>IF(N798="nulová",J798,0)</f>
        <v>0</v>
      </c>
      <c r="BJ798" s="23" t="s">
        <v>77</v>
      </c>
      <c r="BK798" s="224">
        <f>ROUND(I798*H798,2)</f>
        <v>0</v>
      </c>
      <c r="BL798" s="23" t="s">
        <v>154</v>
      </c>
      <c r="BM798" s="23" t="s">
        <v>997</v>
      </c>
    </row>
    <row r="799" s="1" customFormat="1">
      <c r="B799" s="45"/>
      <c r="C799" s="73"/>
      <c r="D799" s="225" t="s">
        <v>156</v>
      </c>
      <c r="E799" s="73"/>
      <c r="F799" s="226" t="s">
        <v>998</v>
      </c>
      <c r="G799" s="73"/>
      <c r="H799" s="73"/>
      <c r="I799" s="184"/>
      <c r="J799" s="73"/>
      <c r="K799" s="73"/>
      <c r="L799" s="71"/>
      <c r="M799" s="227"/>
      <c r="N799" s="46"/>
      <c r="O799" s="46"/>
      <c r="P799" s="46"/>
      <c r="Q799" s="46"/>
      <c r="R799" s="46"/>
      <c r="S799" s="46"/>
      <c r="T799" s="94"/>
      <c r="AT799" s="23" t="s">
        <v>156</v>
      </c>
      <c r="AU799" s="23" t="s">
        <v>84</v>
      </c>
    </row>
    <row r="800" s="11" customFormat="1">
      <c r="B800" s="228"/>
      <c r="C800" s="229"/>
      <c r="D800" s="225" t="s">
        <v>158</v>
      </c>
      <c r="E800" s="230" t="s">
        <v>21</v>
      </c>
      <c r="F800" s="231" t="s">
        <v>999</v>
      </c>
      <c r="G800" s="229"/>
      <c r="H800" s="230" t="s">
        <v>21</v>
      </c>
      <c r="I800" s="232"/>
      <c r="J800" s="229"/>
      <c r="K800" s="229"/>
      <c r="L800" s="233"/>
      <c r="M800" s="234"/>
      <c r="N800" s="235"/>
      <c r="O800" s="235"/>
      <c r="P800" s="235"/>
      <c r="Q800" s="235"/>
      <c r="R800" s="235"/>
      <c r="S800" s="235"/>
      <c r="T800" s="236"/>
      <c r="AT800" s="237" t="s">
        <v>158</v>
      </c>
      <c r="AU800" s="237" t="s">
        <v>84</v>
      </c>
      <c r="AV800" s="11" t="s">
        <v>77</v>
      </c>
      <c r="AW800" s="11" t="s">
        <v>35</v>
      </c>
      <c r="AX800" s="11" t="s">
        <v>72</v>
      </c>
      <c r="AY800" s="237" t="s">
        <v>147</v>
      </c>
    </row>
    <row r="801" s="12" customFormat="1">
      <c r="B801" s="238"/>
      <c r="C801" s="239"/>
      <c r="D801" s="225" t="s">
        <v>158</v>
      </c>
      <c r="E801" s="240" t="s">
        <v>21</v>
      </c>
      <c r="F801" s="241" t="s">
        <v>1000</v>
      </c>
      <c r="G801" s="239"/>
      <c r="H801" s="242">
        <v>8.8529999999999998</v>
      </c>
      <c r="I801" s="243"/>
      <c r="J801" s="239"/>
      <c r="K801" s="239"/>
      <c r="L801" s="244"/>
      <c r="M801" s="245"/>
      <c r="N801" s="246"/>
      <c r="O801" s="246"/>
      <c r="P801" s="246"/>
      <c r="Q801" s="246"/>
      <c r="R801" s="246"/>
      <c r="S801" s="246"/>
      <c r="T801" s="247"/>
      <c r="AT801" s="248" t="s">
        <v>158</v>
      </c>
      <c r="AU801" s="248" t="s">
        <v>84</v>
      </c>
      <c r="AV801" s="12" t="s">
        <v>84</v>
      </c>
      <c r="AW801" s="12" t="s">
        <v>35</v>
      </c>
      <c r="AX801" s="12" t="s">
        <v>72</v>
      </c>
      <c r="AY801" s="248" t="s">
        <v>147</v>
      </c>
    </row>
    <row r="802" s="13" customFormat="1">
      <c r="B802" s="249"/>
      <c r="C802" s="250"/>
      <c r="D802" s="225" t="s">
        <v>158</v>
      </c>
      <c r="E802" s="251" t="s">
        <v>21</v>
      </c>
      <c r="F802" s="252" t="s">
        <v>161</v>
      </c>
      <c r="G802" s="250"/>
      <c r="H802" s="253">
        <v>8.8529999999999998</v>
      </c>
      <c r="I802" s="254"/>
      <c r="J802" s="250"/>
      <c r="K802" s="250"/>
      <c r="L802" s="255"/>
      <c r="M802" s="256"/>
      <c r="N802" s="257"/>
      <c r="O802" s="257"/>
      <c r="P802" s="257"/>
      <c r="Q802" s="257"/>
      <c r="R802" s="257"/>
      <c r="S802" s="257"/>
      <c r="T802" s="258"/>
      <c r="AT802" s="259" t="s">
        <v>158</v>
      </c>
      <c r="AU802" s="259" t="s">
        <v>84</v>
      </c>
      <c r="AV802" s="13" t="s">
        <v>154</v>
      </c>
      <c r="AW802" s="13" t="s">
        <v>35</v>
      </c>
      <c r="AX802" s="13" t="s">
        <v>77</v>
      </c>
      <c r="AY802" s="259" t="s">
        <v>147</v>
      </c>
    </row>
    <row r="803" s="1" customFormat="1" ht="25.5" customHeight="1">
      <c r="B803" s="45"/>
      <c r="C803" s="213" t="s">
        <v>1001</v>
      </c>
      <c r="D803" s="213" t="s">
        <v>149</v>
      </c>
      <c r="E803" s="214" t="s">
        <v>1002</v>
      </c>
      <c r="F803" s="215" t="s">
        <v>1003</v>
      </c>
      <c r="G803" s="216" t="s">
        <v>152</v>
      </c>
      <c r="H803" s="217">
        <v>133.88999999999999</v>
      </c>
      <c r="I803" s="218"/>
      <c r="J803" s="219">
        <f>ROUND(I803*H803,2)</f>
        <v>0</v>
      </c>
      <c r="K803" s="215" t="s">
        <v>153</v>
      </c>
      <c r="L803" s="71"/>
      <c r="M803" s="220" t="s">
        <v>21</v>
      </c>
      <c r="N803" s="221" t="s">
        <v>43</v>
      </c>
      <c r="O803" s="46"/>
      <c r="P803" s="222">
        <f>O803*H803</f>
        <v>0</v>
      </c>
      <c r="Q803" s="222">
        <v>0</v>
      </c>
      <c r="R803" s="222">
        <f>Q803*H803</f>
        <v>0</v>
      </c>
      <c r="S803" s="222">
        <v>0.089999999999999997</v>
      </c>
      <c r="T803" s="223">
        <f>S803*H803</f>
        <v>12.050099999999999</v>
      </c>
      <c r="AR803" s="23" t="s">
        <v>154</v>
      </c>
      <c r="AT803" s="23" t="s">
        <v>149</v>
      </c>
      <c r="AU803" s="23" t="s">
        <v>84</v>
      </c>
      <c r="AY803" s="23" t="s">
        <v>147</v>
      </c>
      <c r="BE803" s="224">
        <f>IF(N803="základní",J803,0)</f>
        <v>0</v>
      </c>
      <c r="BF803" s="224">
        <f>IF(N803="snížená",J803,0)</f>
        <v>0</v>
      </c>
      <c r="BG803" s="224">
        <f>IF(N803="zákl. přenesená",J803,0)</f>
        <v>0</v>
      </c>
      <c r="BH803" s="224">
        <f>IF(N803="sníž. přenesená",J803,0)</f>
        <v>0</v>
      </c>
      <c r="BI803" s="224">
        <f>IF(N803="nulová",J803,0)</f>
        <v>0</v>
      </c>
      <c r="BJ803" s="23" t="s">
        <v>77</v>
      </c>
      <c r="BK803" s="224">
        <f>ROUND(I803*H803,2)</f>
        <v>0</v>
      </c>
      <c r="BL803" s="23" t="s">
        <v>154</v>
      </c>
      <c r="BM803" s="23" t="s">
        <v>1004</v>
      </c>
    </row>
    <row r="804" s="11" customFormat="1">
      <c r="B804" s="228"/>
      <c r="C804" s="229"/>
      <c r="D804" s="225" t="s">
        <v>158</v>
      </c>
      <c r="E804" s="230" t="s">
        <v>21</v>
      </c>
      <c r="F804" s="231" t="s">
        <v>1005</v>
      </c>
      <c r="G804" s="229"/>
      <c r="H804" s="230" t="s">
        <v>21</v>
      </c>
      <c r="I804" s="232"/>
      <c r="J804" s="229"/>
      <c r="K804" s="229"/>
      <c r="L804" s="233"/>
      <c r="M804" s="234"/>
      <c r="N804" s="235"/>
      <c r="O804" s="235"/>
      <c r="P804" s="235"/>
      <c r="Q804" s="235"/>
      <c r="R804" s="235"/>
      <c r="S804" s="235"/>
      <c r="T804" s="236"/>
      <c r="AT804" s="237" t="s">
        <v>158</v>
      </c>
      <c r="AU804" s="237" t="s">
        <v>84</v>
      </c>
      <c r="AV804" s="11" t="s">
        <v>77</v>
      </c>
      <c r="AW804" s="11" t="s">
        <v>35</v>
      </c>
      <c r="AX804" s="11" t="s">
        <v>72</v>
      </c>
      <c r="AY804" s="237" t="s">
        <v>147</v>
      </c>
    </row>
    <row r="805" s="12" customFormat="1">
      <c r="B805" s="238"/>
      <c r="C805" s="239"/>
      <c r="D805" s="225" t="s">
        <v>158</v>
      </c>
      <c r="E805" s="240" t="s">
        <v>21</v>
      </c>
      <c r="F805" s="241" t="s">
        <v>1006</v>
      </c>
      <c r="G805" s="239"/>
      <c r="H805" s="242">
        <v>15.810000000000001</v>
      </c>
      <c r="I805" s="243"/>
      <c r="J805" s="239"/>
      <c r="K805" s="239"/>
      <c r="L805" s="244"/>
      <c r="M805" s="245"/>
      <c r="N805" s="246"/>
      <c r="O805" s="246"/>
      <c r="P805" s="246"/>
      <c r="Q805" s="246"/>
      <c r="R805" s="246"/>
      <c r="S805" s="246"/>
      <c r="T805" s="247"/>
      <c r="AT805" s="248" t="s">
        <v>158</v>
      </c>
      <c r="AU805" s="248" t="s">
        <v>84</v>
      </c>
      <c r="AV805" s="12" t="s">
        <v>84</v>
      </c>
      <c r="AW805" s="12" t="s">
        <v>35</v>
      </c>
      <c r="AX805" s="12" t="s">
        <v>72</v>
      </c>
      <c r="AY805" s="248" t="s">
        <v>147</v>
      </c>
    </row>
    <row r="806" s="12" customFormat="1">
      <c r="B806" s="238"/>
      <c r="C806" s="239"/>
      <c r="D806" s="225" t="s">
        <v>158</v>
      </c>
      <c r="E806" s="240" t="s">
        <v>21</v>
      </c>
      <c r="F806" s="241" t="s">
        <v>1007</v>
      </c>
      <c r="G806" s="239"/>
      <c r="H806" s="242">
        <v>104.45</v>
      </c>
      <c r="I806" s="243"/>
      <c r="J806" s="239"/>
      <c r="K806" s="239"/>
      <c r="L806" s="244"/>
      <c r="M806" s="245"/>
      <c r="N806" s="246"/>
      <c r="O806" s="246"/>
      <c r="P806" s="246"/>
      <c r="Q806" s="246"/>
      <c r="R806" s="246"/>
      <c r="S806" s="246"/>
      <c r="T806" s="247"/>
      <c r="AT806" s="248" t="s">
        <v>158</v>
      </c>
      <c r="AU806" s="248" t="s">
        <v>84</v>
      </c>
      <c r="AV806" s="12" t="s">
        <v>84</v>
      </c>
      <c r="AW806" s="12" t="s">
        <v>35</v>
      </c>
      <c r="AX806" s="12" t="s">
        <v>72</v>
      </c>
      <c r="AY806" s="248" t="s">
        <v>147</v>
      </c>
    </row>
    <row r="807" s="12" customFormat="1">
      <c r="B807" s="238"/>
      <c r="C807" s="239"/>
      <c r="D807" s="225" t="s">
        <v>158</v>
      </c>
      <c r="E807" s="240" t="s">
        <v>21</v>
      </c>
      <c r="F807" s="241" t="s">
        <v>1008</v>
      </c>
      <c r="G807" s="239"/>
      <c r="H807" s="242">
        <v>13.630000000000001</v>
      </c>
      <c r="I807" s="243"/>
      <c r="J807" s="239"/>
      <c r="K807" s="239"/>
      <c r="L807" s="244"/>
      <c r="M807" s="245"/>
      <c r="N807" s="246"/>
      <c r="O807" s="246"/>
      <c r="P807" s="246"/>
      <c r="Q807" s="246"/>
      <c r="R807" s="246"/>
      <c r="S807" s="246"/>
      <c r="T807" s="247"/>
      <c r="AT807" s="248" t="s">
        <v>158</v>
      </c>
      <c r="AU807" s="248" t="s">
        <v>84</v>
      </c>
      <c r="AV807" s="12" t="s">
        <v>84</v>
      </c>
      <c r="AW807" s="12" t="s">
        <v>35</v>
      </c>
      <c r="AX807" s="12" t="s">
        <v>72</v>
      </c>
      <c r="AY807" s="248" t="s">
        <v>147</v>
      </c>
    </row>
    <row r="808" s="13" customFormat="1">
      <c r="B808" s="249"/>
      <c r="C808" s="250"/>
      <c r="D808" s="225" t="s">
        <v>158</v>
      </c>
      <c r="E808" s="251" t="s">
        <v>21</v>
      </c>
      <c r="F808" s="252" t="s">
        <v>161</v>
      </c>
      <c r="G808" s="250"/>
      <c r="H808" s="253">
        <v>133.88999999999999</v>
      </c>
      <c r="I808" s="254"/>
      <c r="J808" s="250"/>
      <c r="K808" s="250"/>
      <c r="L808" s="255"/>
      <c r="M808" s="256"/>
      <c r="N808" s="257"/>
      <c r="O808" s="257"/>
      <c r="P808" s="257"/>
      <c r="Q808" s="257"/>
      <c r="R808" s="257"/>
      <c r="S808" s="257"/>
      <c r="T808" s="258"/>
      <c r="AT808" s="259" t="s">
        <v>158</v>
      </c>
      <c r="AU808" s="259" t="s">
        <v>84</v>
      </c>
      <c r="AV808" s="13" t="s">
        <v>154</v>
      </c>
      <c r="AW808" s="13" t="s">
        <v>35</v>
      </c>
      <c r="AX808" s="13" t="s">
        <v>77</v>
      </c>
      <c r="AY808" s="259" t="s">
        <v>147</v>
      </c>
    </row>
    <row r="809" s="1" customFormat="1" ht="38.25" customHeight="1">
      <c r="B809" s="45"/>
      <c r="C809" s="213" t="s">
        <v>1009</v>
      </c>
      <c r="D809" s="213" t="s">
        <v>149</v>
      </c>
      <c r="E809" s="214" t="s">
        <v>1010</v>
      </c>
      <c r="F809" s="215" t="s">
        <v>1011</v>
      </c>
      <c r="G809" s="216" t="s">
        <v>152</v>
      </c>
      <c r="H809" s="217">
        <v>3.1280000000000001</v>
      </c>
      <c r="I809" s="218"/>
      <c r="J809" s="219">
        <f>ROUND(I809*H809,2)</f>
        <v>0</v>
      </c>
      <c r="K809" s="215" t="s">
        <v>153</v>
      </c>
      <c r="L809" s="71"/>
      <c r="M809" s="220" t="s">
        <v>21</v>
      </c>
      <c r="N809" s="221" t="s">
        <v>43</v>
      </c>
      <c r="O809" s="46"/>
      <c r="P809" s="222">
        <f>O809*H809</f>
        <v>0</v>
      </c>
      <c r="Q809" s="222">
        <v>0</v>
      </c>
      <c r="R809" s="222">
        <f>Q809*H809</f>
        <v>0</v>
      </c>
      <c r="S809" s="222">
        <v>0.055</v>
      </c>
      <c r="T809" s="223">
        <f>S809*H809</f>
        <v>0.17204</v>
      </c>
      <c r="AR809" s="23" t="s">
        <v>154</v>
      </c>
      <c r="AT809" s="23" t="s">
        <v>149</v>
      </c>
      <c r="AU809" s="23" t="s">
        <v>84</v>
      </c>
      <c r="AY809" s="23" t="s">
        <v>147</v>
      </c>
      <c r="BE809" s="224">
        <f>IF(N809="základní",J809,0)</f>
        <v>0</v>
      </c>
      <c r="BF809" s="224">
        <f>IF(N809="snížená",J809,0)</f>
        <v>0</v>
      </c>
      <c r="BG809" s="224">
        <f>IF(N809="zákl. přenesená",J809,0)</f>
        <v>0</v>
      </c>
      <c r="BH809" s="224">
        <f>IF(N809="sníž. přenesená",J809,0)</f>
        <v>0</v>
      </c>
      <c r="BI809" s="224">
        <f>IF(N809="nulová",J809,0)</f>
        <v>0</v>
      </c>
      <c r="BJ809" s="23" t="s">
        <v>77</v>
      </c>
      <c r="BK809" s="224">
        <f>ROUND(I809*H809,2)</f>
        <v>0</v>
      </c>
      <c r="BL809" s="23" t="s">
        <v>154</v>
      </c>
      <c r="BM809" s="23" t="s">
        <v>1012</v>
      </c>
    </row>
    <row r="810" s="11" customFormat="1">
      <c r="B810" s="228"/>
      <c r="C810" s="229"/>
      <c r="D810" s="225" t="s">
        <v>158</v>
      </c>
      <c r="E810" s="230" t="s">
        <v>21</v>
      </c>
      <c r="F810" s="231" t="s">
        <v>1013</v>
      </c>
      <c r="G810" s="229"/>
      <c r="H810" s="230" t="s">
        <v>21</v>
      </c>
      <c r="I810" s="232"/>
      <c r="J810" s="229"/>
      <c r="K810" s="229"/>
      <c r="L810" s="233"/>
      <c r="M810" s="234"/>
      <c r="N810" s="235"/>
      <c r="O810" s="235"/>
      <c r="P810" s="235"/>
      <c r="Q810" s="235"/>
      <c r="R810" s="235"/>
      <c r="S810" s="235"/>
      <c r="T810" s="236"/>
      <c r="AT810" s="237" t="s">
        <v>158</v>
      </c>
      <c r="AU810" s="237" t="s">
        <v>84</v>
      </c>
      <c r="AV810" s="11" t="s">
        <v>77</v>
      </c>
      <c r="AW810" s="11" t="s">
        <v>35</v>
      </c>
      <c r="AX810" s="11" t="s">
        <v>72</v>
      </c>
      <c r="AY810" s="237" t="s">
        <v>147</v>
      </c>
    </row>
    <row r="811" s="12" customFormat="1">
      <c r="B811" s="238"/>
      <c r="C811" s="239"/>
      <c r="D811" s="225" t="s">
        <v>158</v>
      </c>
      <c r="E811" s="240" t="s">
        <v>21</v>
      </c>
      <c r="F811" s="241" t="s">
        <v>1014</v>
      </c>
      <c r="G811" s="239"/>
      <c r="H811" s="242">
        <v>3.1280000000000001</v>
      </c>
      <c r="I811" s="243"/>
      <c r="J811" s="239"/>
      <c r="K811" s="239"/>
      <c r="L811" s="244"/>
      <c r="M811" s="245"/>
      <c r="N811" s="246"/>
      <c r="O811" s="246"/>
      <c r="P811" s="246"/>
      <c r="Q811" s="246"/>
      <c r="R811" s="246"/>
      <c r="S811" s="246"/>
      <c r="T811" s="247"/>
      <c r="AT811" s="248" t="s">
        <v>158</v>
      </c>
      <c r="AU811" s="248" t="s">
        <v>84</v>
      </c>
      <c r="AV811" s="12" t="s">
        <v>84</v>
      </c>
      <c r="AW811" s="12" t="s">
        <v>35</v>
      </c>
      <c r="AX811" s="12" t="s">
        <v>72</v>
      </c>
      <c r="AY811" s="248" t="s">
        <v>147</v>
      </c>
    </row>
    <row r="812" s="13" customFormat="1">
      <c r="B812" s="249"/>
      <c r="C812" s="250"/>
      <c r="D812" s="225" t="s">
        <v>158</v>
      </c>
      <c r="E812" s="251" t="s">
        <v>21</v>
      </c>
      <c r="F812" s="252" t="s">
        <v>161</v>
      </c>
      <c r="G812" s="250"/>
      <c r="H812" s="253">
        <v>3.1280000000000001</v>
      </c>
      <c r="I812" s="254"/>
      <c r="J812" s="250"/>
      <c r="K812" s="250"/>
      <c r="L812" s="255"/>
      <c r="M812" s="256"/>
      <c r="N812" s="257"/>
      <c r="O812" s="257"/>
      <c r="P812" s="257"/>
      <c r="Q812" s="257"/>
      <c r="R812" s="257"/>
      <c r="S812" s="257"/>
      <c r="T812" s="258"/>
      <c r="AT812" s="259" t="s">
        <v>158</v>
      </c>
      <c r="AU812" s="259" t="s">
        <v>84</v>
      </c>
      <c r="AV812" s="13" t="s">
        <v>154</v>
      </c>
      <c r="AW812" s="13" t="s">
        <v>35</v>
      </c>
      <c r="AX812" s="13" t="s">
        <v>77</v>
      </c>
      <c r="AY812" s="259" t="s">
        <v>147</v>
      </c>
    </row>
    <row r="813" s="1" customFormat="1" ht="38.25" customHeight="1">
      <c r="B813" s="45"/>
      <c r="C813" s="213" t="s">
        <v>1015</v>
      </c>
      <c r="D813" s="213" t="s">
        <v>149</v>
      </c>
      <c r="E813" s="214" t="s">
        <v>1016</v>
      </c>
      <c r="F813" s="215" t="s">
        <v>1017</v>
      </c>
      <c r="G813" s="216" t="s">
        <v>152</v>
      </c>
      <c r="H813" s="217">
        <v>5.7119999999999997</v>
      </c>
      <c r="I813" s="218"/>
      <c r="J813" s="219">
        <f>ROUND(I813*H813,2)</f>
        <v>0</v>
      </c>
      <c r="K813" s="215" t="s">
        <v>153</v>
      </c>
      <c r="L813" s="71"/>
      <c r="M813" s="220" t="s">
        <v>21</v>
      </c>
      <c r="N813" s="221" t="s">
        <v>43</v>
      </c>
      <c r="O813" s="46"/>
      <c r="P813" s="222">
        <f>O813*H813</f>
        <v>0</v>
      </c>
      <c r="Q813" s="222">
        <v>0</v>
      </c>
      <c r="R813" s="222">
        <f>Q813*H813</f>
        <v>0</v>
      </c>
      <c r="S813" s="222">
        <v>0.27500000000000002</v>
      </c>
      <c r="T813" s="223">
        <f>S813*H813</f>
        <v>1.5708</v>
      </c>
      <c r="AR813" s="23" t="s">
        <v>154</v>
      </c>
      <c r="AT813" s="23" t="s">
        <v>149</v>
      </c>
      <c r="AU813" s="23" t="s">
        <v>84</v>
      </c>
      <c r="AY813" s="23" t="s">
        <v>147</v>
      </c>
      <c r="BE813" s="224">
        <f>IF(N813="základní",J813,0)</f>
        <v>0</v>
      </c>
      <c r="BF813" s="224">
        <f>IF(N813="snížená",J813,0)</f>
        <v>0</v>
      </c>
      <c r="BG813" s="224">
        <f>IF(N813="zákl. přenesená",J813,0)</f>
        <v>0</v>
      </c>
      <c r="BH813" s="224">
        <f>IF(N813="sníž. přenesená",J813,0)</f>
        <v>0</v>
      </c>
      <c r="BI813" s="224">
        <f>IF(N813="nulová",J813,0)</f>
        <v>0</v>
      </c>
      <c r="BJ813" s="23" t="s">
        <v>77</v>
      </c>
      <c r="BK813" s="224">
        <f>ROUND(I813*H813,2)</f>
        <v>0</v>
      </c>
      <c r="BL813" s="23" t="s">
        <v>154</v>
      </c>
      <c r="BM813" s="23" t="s">
        <v>1018</v>
      </c>
    </row>
    <row r="814" s="11" customFormat="1">
      <c r="B814" s="228"/>
      <c r="C814" s="229"/>
      <c r="D814" s="225" t="s">
        <v>158</v>
      </c>
      <c r="E814" s="230" t="s">
        <v>21</v>
      </c>
      <c r="F814" s="231" t="s">
        <v>1013</v>
      </c>
      <c r="G814" s="229"/>
      <c r="H814" s="230" t="s">
        <v>21</v>
      </c>
      <c r="I814" s="232"/>
      <c r="J814" s="229"/>
      <c r="K814" s="229"/>
      <c r="L814" s="233"/>
      <c r="M814" s="234"/>
      <c r="N814" s="235"/>
      <c r="O814" s="235"/>
      <c r="P814" s="235"/>
      <c r="Q814" s="235"/>
      <c r="R814" s="235"/>
      <c r="S814" s="235"/>
      <c r="T814" s="236"/>
      <c r="AT814" s="237" t="s">
        <v>158</v>
      </c>
      <c r="AU814" s="237" t="s">
        <v>84</v>
      </c>
      <c r="AV814" s="11" t="s">
        <v>77</v>
      </c>
      <c r="AW814" s="11" t="s">
        <v>35</v>
      </c>
      <c r="AX814" s="11" t="s">
        <v>72</v>
      </c>
      <c r="AY814" s="237" t="s">
        <v>147</v>
      </c>
    </row>
    <row r="815" s="12" customFormat="1">
      <c r="B815" s="238"/>
      <c r="C815" s="239"/>
      <c r="D815" s="225" t="s">
        <v>158</v>
      </c>
      <c r="E815" s="240" t="s">
        <v>21</v>
      </c>
      <c r="F815" s="241" t="s">
        <v>1019</v>
      </c>
      <c r="G815" s="239"/>
      <c r="H815" s="242">
        <v>5.7119999999999997</v>
      </c>
      <c r="I815" s="243"/>
      <c r="J815" s="239"/>
      <c r="K815" s="239"/>
      <c r="L815" s="244"/>
      <c r="M815" s="245"/>
      <c r="N815" s="246"/>
      <c r="O815" s="246"/>
      <c r="P815" s="246"/>
      <c r="Q815" s="246"/>
      <c r="R815" s="246"/>
      <c r="S815" s="246"/>
      <c r="T815" s="247"/>
      <c r="AT815" s="248" t="s">
        <v>158</v>
      </c>
      <c r="AU815" s="248" t="s">
        <v>84</v>
      </c>
      <c r="AV815" s="12" t="s">
        <v>84</v>
      </c>
      <c r="AW815" s="12" t="s">
        <v>35</v>
      </c>
      <c r="AX815" s="12" t="s">
        <v>72</v>
      </c>
      <c r="AY815" s="248" t="s">
        <v>147</v>
      </c>
    </row>
    <row r="816" s="13" customFormat="1">
      <c r="B816" s="249"/>
      <c r="C816" s="250"/>
      <c r="D816" s="225" t="s">
        <v>158</v>
      </c>
      <c r="E816" s="251" t="s">
        <v>21</v>
      </c>
      <c r="F816" s="252" t="s">
        <v>161</v>
      </c>
      <c r="G816" s="250"/>
      <c r="H816" s="253">
        <v>5.7119999999999997</v>
      </c>
      <c r="I816" s="254"/>
      <c r="J816" s="250"/>
      <c r="K816" s="250"/>
      <c r="L816" s="255"/>
      <c r="M816" s="256"/>
      <c r="N816" s="257"/>
      <c r="O816" s="257"/>
      <c r="P816" s="257"/>
      <c r="Q816" s="257"/>
      <c r="R816" s="257"/>
      <c r="S816" s="257"/>
      <c r="T816" s="258"/>
      <c r="AT816" s="259" t="s">
        <v>158</v>
      </c>
      <c r="AU816" s="259" t="s">
        <v>84</v>
      </c>
      <c r="AV816" s="13" t="s">
        <v>154</v>
      </c>
      <c r="AW816" s="13" t="s">
        <v>35</v>
      </c>
      <c r="AX816" s="13" t="s">
        <v>77</v>
      </c>
      <c r="AY816" s="259" t="s">
        <v>147</v>
      </c>
    </row>
    <row r="817" s="1" customFormat="1" ht="25.5" customHeight="1">
      <c r="B817" s="45"/>
      <c r="C817" s="213" t="s">
        <v>1020</v>
      </c>
      <c r="D817" s="213" t="s">
        <v>149</v>
      </c>
      <c r="E817" s="214" t="s">
        <v>1021</v>
      </c>
      <c r="F817" s="215" t="s">
        <v>1022</v>
      </c>
      <c r="G817" s="216" t="s">
        <v>152</v>
      </c>
      <c r="H817" s="217">
        <v>1.228</v>
      </c>
      <c r="I817" s="218"/>
      <c r="J817" s="219">
        <f>ROUND(I817*H817,2)</f>
        <v>0</v>
      </c>
      <c r="K817" s="215" t="s">
        <v>153</v>
      </c>
      <c r="L817" s="71"/>
      <c r="M817" s="220" t="s">
        <v>21</v>
      </c>
      <c r="N817" s="221" t="s">
        <v>43</v>
      </c>
      <c r="O817" s="46"/>
      <c r="P817" s="222">
        <f>O817*H817</f>
        <v>0</v>
      </c>
      <c r="Q817" s="222">
        <v>0</v>
      </c>
      <c r="R817" s="222">
        <f>Q817*H817</f>
        <v>0</v>
      </c>
      <c r="S817" s="222">
        <v>0.041000000000000002</v>
      </c>
      <c r="T817" s="223">
        <f>S817*H817</f>
        <v>0.050348000000000004</v>
      </c>
      <c r="AR817" s="23" t="s">
        <v>154</v>
      </c>
      <c r="AT817" s="23" t="s">
        <v>149</v>
      </c>
      <c r="AU817" s="23" t="s">
        <v>84</v>
      </c>
      <c r="AY817" s="23" t="s">
        <v>147</v>
      </c>
      <c r="BE817" s="224">
        <f>IF(N817="základní",J817,0)</f>
        <v>0</v>
      </c>
      <c r="BF817" s="224">
        <f>IF(N817="snížená",J817,0)</f>
        <v>0</v>
      </c>
      <c r="BG817" s="224">
        <f>IF(N817="zákl. přenesená",J817,0)</f>
        <v>0</v>
      </c>
      <c r="BH817" s="224">
        <f>IF(N817="sníž. přenesená",J817,0)</f>
        <v>0</v>
      </c>
      <c r="BI817" s="224">
        <f>IF(N817="nulová",J817,0)</f>
        <v>0</v>
      </c>
      <c r="BJ817" s="23" t="s">
        <v>77</v>
      </c>
      <c r="BK817" s="224">
        <f>ROUND(I817*H817,2)</f>
        <v>0</v>
      </c>
      <c r="BL817" s="23" t="s">
        <v>154</v>
      </c>
      <c r="BM817" s="23" t="s">
        <v>1023</v>
      </c>
    </row>
    <row r="818" s="1" customFormat="1">
      <c r="B818" s="45"/>
      <c r="C818" s="73"/>
      <c r="D818" s="225" t="s">
        <v>156</v>
      </c>
      <c r="E818" s="73"/>
      <c r="F818" s="226" t="s">
        <v>1024</v>
      </c>
      <c r="G818" s="73"/>
      <c r="H818" s="73"/>
      <c r="I818" s="184"/>
      <c r="J818" s="73"/>
      <c r="K818" s="73"/>
      <c r="L818" s="71"/>
      <c r="M818" s="227"/>
      <c r="N818" s="46"/>
      <c r="O818" s="46"/>
      <c r="P818" s="46"/>
      <c r="Q818" s="46"/>
      <c r="R818" s="46"/>
      <c r="S818" s="46"/>
      <c r="T818" s="94"/>
      <c r="AT818" s="23" t="s">
        <v>156</v>
      </c>
      <c r="AU818" s="23" t="s">
        <v>84</v>
      </c>
    </row>
    <row r="819" s="11" customFormat="1">
      <c r="B819" s="228"/>
      <c r="C819" s="229"/>
      <c r="D819" s="225" t="s">
        <v>158</v>
      </c>
      <c r="E819" s="230" t="s">
        <v>21</v>
      </c>
      <c r="F819" s="231" t="s">
        <v>1025</v>
      </c>
      <c r="G819" s="229"/>
      <c r="H819" s="230" t="s">
        <v>21</v>
      </c>
      <c r="I819" s="232"/>
      <c r="J819" s="229"/>
      <c r="K819" s="229"/>
      <c r="L819" s="233"/>
      <c r="M819" s="234"/>
      <c r="N819" s="235"/>
      <c r="O819" s="235"/>
      <c r="P819" s="235"/>
      <c r="Q819" s="235"/>
      <c r="R819" s="235"/>
      <c r="S819" s="235"/>
      <c r="T819" s="236"/>
      <c r="AT819" s="237" t="s">
        <v>158</v>
      </c>
      <c r="AU819" s="237" t="s">
        <v>84</v>
      </c>
      <c r="AV819" s="11" t="s">
        <v>77</v>
      </c>
      <c r="AW819" s="11" t="s">
        <v>35</v>
      </c>
      <c r="AX819" s="11" t="s">
        <v>72</v>
      </c>
      <c r="AY819" s="237" t="s">
        <v>147</v>
      </c>
    </row>
    <row r="820" s="12" customFormat="1">
      <c r="B820" s="238"/>
      <c r="C820" s="239"/>
      <c r="D820" s="225" t="s">
        <v>158</v>
      </c>
      <c r="E820" s="240" t="s">
        <v>21</v>
      </c>
      <c r="F820" s="241" t="s">
        <v>1026</v>
      </c>
      <c r="G820" s="239"/>
      <c r="H820" s="242">
        <v>1.228</v>
      </c>
      <c r="I820" s="243"/>
      <c r="J820" s="239"/>
      <c r="K820" s="239"/>
      <c r="L820" s="244"/>
      <c r="M820" s="245"/>
      <c r="N820" s="246"/>
      <c r="O820" s="246"/>
      <c r="P820" s="246"/>
      <c r="Q820" s="246"/>
      <c r="R820" s="246"/>
      <c r="S820" s="246"/>
      <c r="T820" s="247"/>
      <c r="AT820" s="248" t="s">
        <v>158</v>
      </c>
      <c r="AU820" s="248" t="s">
        <v>84</v>
      </c>
      <c r="AV820" s="12" t="s">
        <v>84</v>
      </c>
      <c r="AW820" s="12" t="s">
        <v>35</v>
      </c>
      <c r="AX820" s="12" t="s">
        <v>72</v>
      </c>
      <c r="AY820" s="248" t="s">
        <v>147</v>
      </c>
    </row>
    <row r="821" s="13" customFormat="1">
      <c r="B821" s="249"/>
      <c r="C821" s="250"/>
      <c r="D821" s="225" t="s">
        <v>158</v>
      </c>
      <c r="E821" s="251" t="s">
        <v>21</v>
      </c>
      <c r="F821" s="252" t="s">
        <v>161</v>
      </c>
      <c r="G821" s="250"/>
      <c r="H821" s="253">
        <v>1.228</v>
      </c>
      <c r="I821" s="254"/>
      <c r="J821" s="250"/>
      <c r="K821" s="250"/>
      <c r="L821" s="255"/>
      <c r="M821" s="256"/>
      <c r="N821" s="257"/>
      <c r="O821" s="257"/>
      <c r="P821" s="257"/>
      <c r="Q821" s="257"/>
      <c r="R821" s="257"/>
      <c r="S821" s="257"/>
      <c r="T821" s="258"/>
      <c r="AT821" s="259" t="s">
        <v>158</v>
      </c>
      <c r="AU821" s="259" t="s">
        <v>84</v>
      </c>
      <c r="AV821" s="13" t="s">
        <v>154</v>
      </c>
      <c r="AW821" s="13" t="s">
        <v>35</v>
      </c>
      <c r="AX821" s="13" t="s">
        <v>77</v>
      </c>
      <c r="AY821" s="259" t="s">
        <v>147</v>
      </c>
    </row>
    <row r="822" s="1" customFormat="1" ht="25.5" customHeight="1">
      <c r="B822" s="45"/>
      <c r="C822" s="213" t="s">
        <v>1027</v>
      </c>
      <c r="D822" s="213" t="s">
        <v>149</v>
      </c>
      <c r="E822" s="214" t="s">
        <v>1028</v>
      </c>
      <c r="F822" s="215" t="s">
        <v>1029</v>
      </c>
      <c r="G822" s="216" t="s">
        <v>152</v>
      </c>
      <c r="H822" s="217">
        <v>1.1599999999999999</v>
      </c>
      <c r="I822" s="218"/>
      <c r="J822" s="219">
        <f>ROUND(I822*H822,2)</f>
        <v>0</v>
      </c>
      <c r="K822" s="215" t="s">
        <v>153</v>
      </c>
      <c r="L822" s="71"/>
      <c r="M822" s="220" t="s">
        <v>21</v>
      </c>
      <c r="N822" s="221" t="s">
        <v>43</v>
      </c>
      <c r="O822" s="46"/>
      <c r="P822" s="222">
        <f>O822*H822</f>
        <v>0</v>
      </c>
      <c r="Q822" s="222">
        <v>0</v>
      </c>
      <c r="R822" s="222">
        <f>Q822*H822</f>
        <v>0</v>
      </c>
      <c r="S822" s="222">
        <v>0.074999999999999997</v>
      </c>
      <c r="T822" s="223">
        <f>S822*H822</f>
        <v>0.086999999999999994</v>
      </c>
      <c r="AR822" s="23" t="s">
        <v>154</v>
      </c>
      <c r="AT822" s="23" t="s">
        <v>149</v>
      </c>
      <c r="AU822" s="23" t="s">
        <v>84</v>
      </c>
      <c r="AY822" s="23" t="s">
        <v>147</v>
      </c>
      <c r="BE822" s="224">
        <f>IF(N822="základní",J822,0)</f>
        <v>0</v>
      </c>
      <c r="BF822" s="224">
        <f>IF(N822="snížená",J822,0)</f>
        <v>0</v>
      </c>
      <c r="BG822" s="224">
        <f>IF(N822="zákl. přenesená",J822,0)</f>
        <v>0</v>
      </c>
      <c r="BH822" s="224">
        <f>IF(N822="sníž. přenesená",J822,0)</f>
        <v>0</v>
      </c>
      <c r="BI822" s="224">
        <f>IF(N822="nulová",J822,0)</f>
        <v>0</v>
      </c>
      <c r="BJ822" s="23" t="s">
        <v>77</v>
      </c>
      <c r="BK822" s="224">
        <f>ROUND(I822*H822,2)</f>
        <v>0</v>
      </c>
      <c r="BL822" s="23" t="s">
        <v>154</v>
      </c>
      <c r="BM822" s="23" t="s">
        <v>1030</v>
      </c>
    </row>
    <row r="823" s="1" customFormat="1">
      <c r="B823" s="45"/>
      <c r="C823" s="73"/>
      <c r="D823" s="225" t="s">
        <v>156</v>
      </c>
      <c r="E823" s="73"/>
      <c r="F823" s="226" t="s">
        <v>1024</v>
      </c>
      <c r="G823" s="73"/>
      <c r="H823" s="73"/>
      <c r="I823" s="184"/>
      <c r="J823" s="73"/>
      <c r="K823" s="73"/>
      <c r="L823" s="71"/>
      <c r="M823" s="227"/>
      <c r="N823" s="46"/>
      <c r="O823" s="46"/>
      <c r="P823" s="46"/>
      <c r="Q823" s="46"/>
      <c r="R823" s="46"/>
      <c r="S823" s="46"/>
      <c r="T823" s="94"/>
      <c r="AT823" s="23" t="s">
        <v>156</v>
      </c>
      <c r="AU823" s="23" t="s">
        <v>84</v>
      </c>
    </row>
    <row r="824" s="11" customFormat="1">
      <c r="B824" s="228"/>
      <c r="C824" s="229"/>
      <c r="D824" s="225" t="s">
        <v>158</v>
      </c>
      <c r="E824" s="230" t="s">
        <v>21</v>
      </c>
      <c r="F824" s="231" t="s">
        <v>1025</v>
      </c>
      <c r="G824" s="229"/>
      <c r="H824" s="230" t="s">
        <v>21</v>
      </c>
      <c r="I824" s="232"/>
      <c r="J824" s="229"/>
      <c r="K824" s="229"/>
      <c r="L824" s="233"/>
      <c r="M824" s="234"/>
      <c r="N824" s="235"/>
      <c r="O824" s="235"/>
      <c r="P824" s="235"/>
      <c r="Q824" s="235"/>
      <c r="R824" s="235"/>
      <c r="S824" s="235"/>
      <c r="T824" s="236"/>
      <c r="AT824" s="237" t="s">
        <v>158</v>
      </c>
      <c r="AU824" s="237" t="s">
        <v>84</v>
      </c>
      <c r="AV824" s="11" t="s">
        <v>77</v>
      </c>
      <c r="AW824" s="11" t="s">
        <v>35</v>
      </c>
      <c r="AX824" s="11" t="s">
        <v>72</v>
      </c>
      <c r="AY824" s="237" t="s">
        <v>147</v>
      </c>
    </row>
    <row r="825" s="12" customFormat="1">
      <c r="B825" s="238"/>
      <c r="C825" s="239"/>
      <c r="D825" s="225" t="s">
        <v>158</v>
      </c>
      <c r="E825" s="240" t="s">
        <v>21</v>
      </c>
      <c r="F825" s="241" t="s">
        <v>1031</v>
      </c>
      <c r="G825" s="239"/>
      <c r="H825" s="242">
        <v>1.1599999999999999</v>
      </c>
      <c r="I825" s="243"/>
      <c r="J825" s="239"/>
      <c r="K825" s="239"/>
      <c r="L825" s="244"/>
      <c r="M825" s="245"/>
      <c r="N825" s="246"/>
      <c r="O825" s="246"/>
      <c r="P825" s="246"/>
      <c r="Q825" s="246"/>
      <c r="R825" s="246"/>
      <c r="S825" s="246"/>
      <c r="T825" s="247"/>
      <c r="AT825" s="248" t="s">
        <v>158</v>
      </c>
      <c r="AU825" s="248" t="s">
        <v>84</v>
      </c>
      <c r="AV825" s="12" t="s">
        <v>84</v>
      </c>
      <c r="AW825" s="12" t="s">
        <v>35</v>
      </c>
      <c r="AX825" s="12" t="s">
        <v>72</v>
      </c>
      <c r="AY825" s="248" t="s">
        <v>147</v>
      </c>
    </row>
    <row r="826" s="13" customFormat="1">
      <c r="B826" s="249"/>
      <c r="C826" s="250"/>
      <c r="D826" s="225" t="s">
        <v>158</v>
      </c>
      <c r="E826" s="251" t="s">
        <v>21</v>
      </c>
      <c r="F826" s="252" t="s">
        <v>161</v>
      </c>
      <c r="G826" s="250"/>
      <c r="H826" s="253">
        <v>1.1599999999999999</v>
      </c>
      <c r="I826" s="254"/>
      <c r="J826" s="250"/>
      <c r="K826" s="250"/>
      <c r="L826" s="255"/>
      <c r="M826" s="256"/>
      <c r="N826" s="257"/>
      <c r="O826" s="257"/>
      <c r="P826" s="257"/>
      <c r="Q826" s="257"/>
      <c r="R826" s="257"/>
      <c r="S826" s="257"/>
      <c r="T826" s="258"/>
      <c r="AT826" s="259" t="s">
        <v>158</v>
      </c>
      <c r="AU826" s="259" t="s">
        <v>84</v>
      </c>
      <c r="AV826" s="13" t="s">
        <v>154</v>
      </c>
      <c r="AW826" s="13" t="s">
        <v>35</v>
      </c>
      <c r="AX826" s="13" t="s">
        <v>77</v>
      </c>
      <c r="AY826" s="259" t="s">
        <v>147</v>
      </c>
    </row>
    <row r="827" s="1" customFormat="1" ht="25.5" customHeight="1">
      <c r="B827" s="45"/>
      <c r="C827" s="213" t="s">
        <v>1032</v>
      </c>
      <c r="D827" s="213" t="s">
        <v>149</v>
      </c>
      <c r="E827" s="214" t="s">
        <v>1033</v>
      </c>
      <c r="F827" s="215" t="s">
        <v>1034</v>
      </c>
      <c r="G827" s="216" t="s">
        <v>152</v>
      </c>
      <c r="H827" s="217">
        <v>54.439999999999998</v>
      </c>
      <c r="I827" s="218"/>
      <c r="J827" s="219">
        <f>ROUND(I827*H827,2)</f>
        <v>0</v>
      </c>
      <c r="K827" s="215" t="s">
        <v>153</v>
      </c>
      <c r="L827" s="71"/>
      <c r="M827" s="220" t="s">
        <v>21</v>
      </c>
      <c r="N827" s="221" t="s">
        <v>43</v>
      </c>
      <c r="O827" s="46"/>
      <c r="P827" s="222">
        <f>O827*H827</f>
        <v>0</v>
      </c>
      <c r="Q827" s="222">
        <v>0</v>
      </c>
      <c r="R827" s="222">
        <f>Q827*H827</f>
        <v>0</v>
      </c>
      <c r="S827" s="222">
        <v>0.053999999999999999</v>
      </c>
      <c r="T827" s="223">
        <f>S827*H827</f>
        <v>2.9397599999999997</v>
      </c>
      <c r="AR827" s="23" t="s">
        <v>154</v>
      </c>
      <c r="AT827" s="23" t="s">
        <v>149</v>
      </c>
      <c r="AU827" s="23" t="s">
        <v>84</v>
      </c>
      <c r="AY827" s="23" t="s">
        <v>147</v>
      </c>
      <c r="BE827" s="224">
        <f>IF(N827="základní",J827,0)</f>
        <v>0</v>
      </c>
      <c r="BF827" s="224">
        <f>IF(N827="snížená",J827,0)</f>
        <v>0</v>
      </c>
      <c r="BG827" s="224">
        <f>IF(N827="zákl. přenesená",J827,0)</f>
        <v>0</v>
      </c>
      <c r="BH827" s="224">
        <f>IF(N827="sníž. přenesená",J827,0)</f>
        <v>0</v>
      </c>
      <c r="BI827" s="224">
        <f>IF(N827="nulová",J827,0)</f>
        <v>0</v>
      </c>
      <c r="BJ827" s="23" t="s">
        <v>77</v>
      </c>
      <c r="BK827" s="224">
        <f>ROUND(I827*H827,2)</f>
        <v>0</v>
      </c>
      <c r="BL827" s="23" t="s">
        <v>154</v>
      </c>
      <c r="BM827" s="23" t="s">
        <v>1035</v>
      </c>
    </row>
    <row r="828" s="1" customFormat="1">
      <c r="B828" s="45"/>
      <c r="C828" s="73"/>
      <c r="D828" s="225" t="s">
        <v>156</v>
      </c>
      <c r="E828" s="73"/>
      <c r="F828" s="226" t="s">
        <v>1024</v>
      </c>
      <c r="G828" s="73"/>
      <c r="H828" s="73"/>
      <c r="I828" s="184"/>
      <c r="J828" s="73"/>
      <c r="K828" s="73"/>
      <c r="L828" s="71"/>
      <c r="M828" s="227"/>
      <c r="N828" s="46"/>
      <c r="O828" s="46"/>
      <c r="P828" s="46"/>
      <c r="Q828" s="46"/>
      <c r="R828" s="46"/>
      <c r="S828" s="46"/>
      <c r="T828" s="94"/>
      <c r="AT828" s="23" t="s">
        <v>156</v>
      </c>
      <c r="AU828" s="23" t="s">
        <v>84</v>
      </c>
    </row>
    <row r="829" s="11" customFormat="1">
      <c r="B829" s="228"/>
      <c r="C829" s="229"/>
      <c r="D829" s="225" t="s">
        <v>158</v>
      </c>
      <c r="E829" s="230" t="s">
        <v>21</v>
      </c>
      <c r="F829" s="231" t="s">
        <v>1025</v>
      </c>
      <c r="G829" s="229"/>
      <c r="H829" s="230" t="s">
        <v>21</v>
      </c>
      <c r="I829" s="232"/>
      <c r="J829" s="229"/>
      <c r="K829" s="229"/>
      <c r="L829" s="233"/>
      <c r="M829" s="234"/>
      <c r="N829" s="235"/>
      <c r="O829" s="235"/>
      <c r="P829" s="235"/>
      <c r="Q829" s="235"/>
      <c r="R829" s="235"/>
      <c r="S829" s="235"/>
      <c r="T829" s="236"/>
      <c r="AT829" s="237" t="s">
        <v>158</v>
      </c>
      <c r="AU829" s="237" t="s">
        <v>84</v>
      </c>
      <c r="AV829" s="11" t="s">
        <v>77</v>
      </c>
      <c r="AW829" s="11" t="s">
        <v>35</v>
      </c>
      <c r="AX829" s="11" t="s">
        <v>72</v>
      </c>
      <c r="AY829" s="237" t="s">
        <v>147</v>
      </c>
    </row>
    <row r="830" s="12" customFormat="1">
      <c r="B830" s="238"/>
      <c r="C830" s="239"/>
      <c r="D830" s="225" t="s">
        <v>158</v>
      </c>
      <c r="E830" s="240" t="s">
        <v>21</v>
      </c>
      <c r="F830" s="241" t="s">
        <v>1036</v>
      </c>
      <c r="G830" s="239"/>
      <c r="H830" s="242">
        <v>3.3599999999999999</v>
      </c>
      <c r="I830" s="243"/>
      <c r="J830" s="239"/>
      <c r="K830" s="239"/>
      <c r="L830" s="244"/>
      <c r="M830" s="245"/>
      <c r="N830" s="246"/>
      <c r="O830" s="246"/>
      <c r="P830" s="246"/>
      <c r="Q830" s="246"/>
      <c r="R830" s="246"/>
      <c r="S830" s="246"/>
      <c r="T830" s="247"/>
      <c r="AT830" s="248" t="s">
        <v>158</v>
      </c>
      <c r="AU830" s="248" t="s">
        <v>84</v>
      </c>
      <c r="AV830" s="12" t="s">
        <v>84</v>
      </c>
      <c r="AW830" s="12" t="s">
        <v>35</v>
      </c>
      <c r="AX830" s="12" t="s">
        <v>72</v>
      </c>
      <c r="AY830" s="248" t="s">
        <v>147</v>
      </c>
    </row>
    <row r="831" s="12" customFormat="1">
      <c r="B831" s="238"/>
      <c r="C831" s="239"/>
      <c r="D831" s="225" t="s">
        <v>158</v>
      </c>
      <c r="E831" s="240" t="s">
        <v>21</v>
      </c>
      <c r="F831" s="241" t="s">
        <v>1037</v>
      </c>
      <c r="G831" s="239"/>
      <c r="H831" s="242">
        <v>9.4600000000000009</v>
      </c>
      <c r="I831" s="243"/>
      <c r="J831" s="239"/>
      <c r="K831" s="239"/>
      <c r="L831" s="244"/>
      <c r="M831" s="245"/>
      <c r="N831" s="246"/>
      <c r="O831" s="246"/>
      <c r="P831" s="246"/>
      <c r="Q831" s="246"/>
      <c r="R831" s="246"/>
      <c r="S831" s="246"/>
      <c r="T831" s="247"/>
      <c r="AT831" s="248" t="s">
        <v>158</v>
      </c>
      <c r="AU831" s="248" t="s">
        <v>84</v>
      </c>
      <c r="AV831" s="12" t="s">
        <v>84</v>
      </c>
      <c r="AW831" s="12" t="s">
        <v>35</v>
      </c>
      <c r="AX831" s="12" t="s">
        <v>72</v>
      </c>
      <c r="AY831" s="248" t="s">
        <v>147</v>
      </c>
    </row>
    <row r="832" s="12" customFormat="1">
      <c r="B832" s="238"/>
      <c r="C832" s="239"/>
      <c r="D832" s="225" t="s">
        <v>158</v>
      </c>
      <c r="E832" s="240" t="s">
        <v>21</v>
      </c>
      <c r="F832" s="241" t="s">
        <v>1038</v>
      </c>
      <c r="G832" s="239"/>
      <c r="H832" s="242">
        <v>9.4600000000000009</v>
      </c>
      <c r="I832" s="243"/>
      <c r="J832" s="239"/>
      <c r="K832" s="239"/>
      <c r="L832" s="244"/>
      <c r="M832" s="245"/>
      <c r="N832" s="246"/>
      <c r="O832" s="246"/>
      <c r="P832" s="246"/>
      <c r="Q832" s="246"/>
      <c r="R832" s="246"/>
      <c r="S832" s="246"/>
      <c r="T832" s="247"/>
      <c r="AT832" s="248" t="s">
        <v>158</v>
      </c>
      <c r="AU832" s="248" t="s">
        <v>84</v>
      </c>
      <c r="AV832" s="12" t="s">
        <v>84</v>
      </c>
      <c r="AW832" s="12" t="s">
        <v>35</v>
      </c>
      <c r="AX832" s="12" t="s">
        <v>72</v>
      </c>
      <c r="AY832" s="248" t="s">
        <v>147</v>
      </c>
    </row>
    <row r="833" s="12" customFormat="1">
      <c r="B833" s="238"/>
      <c r="C833" s="239"/>
      <c r="D833" s="225" t="s">
        <v>158</v>
      </c>
      <c r="E833" s="240" t="s">
        <v>21</v>
      </c>
      <c r="F833" s="241" t="s">
        <v>1039</v>
      </c>
      <c r="G833" s="239"/>
      <c r="H833" s="242">
        <v>32.159999999999997</v>
      </c>
      <c r="I833" s="243"/>
      <c r="J833" s="239"/>
      <c r="K833" s="239"/>
      <c r="L833" s="244"/>
      <c r="M833" s="245"/>
      <c r="N833" s="246"/>
      <c r="O833" s="246"/>
      <c r="P833" s="246"/>
      <c r="Q833" s="246"/>
      <c r="R833" s="246"/>
      <c r="S833" s="246"/>
      <c r="T833" s="247"/>
      <c r="AT833" s="248" t="s">
        <v>158</v>
      </c>
      <c r="AU833" s="248" t="s">
        <v>84</v>
      </c>
      <c r="AV833" s="12" t="s">
        <v>84</v>
      </c>
      <c r="AW833" s="12" t="s">
        <v>35</v>
      </c>
      <c r="AX833" s="12" t="s">
        <v>72</v>
      </c>
      <c r="AY833" s="248" t="s">
        <v>147</v>
      </c>
    </row>
    <row r="834" s="13" customFormat="1">
      <c r="B834" s="249"/>
      <c r="C834" s="250"/>
      <c r="D834" s="225" t="s">
        <v>158</v>
      </c>
      <c r="E834" s="251" t="s">
        <v>21</v>
      </c>
      <c r="F834" s="252" t="s">
        <v>161</v>
      </c>
      <c r="G834" s="250"/>
      <c r="H834" s="253">
        <v>54.439999999999998</v>
      </c>
      <c r="I834" s="254"/>
      <c r="J834" s="250"/>
      <c r="K834" s="250"/>
      <c r="L834" s="255"/>
      <c r="M834" s="256"/>
      <c r="N834" s="257"/>
      <c r="O834" s="257"/>
      <c r="P834" s="257"/>
      <c r="Q834" s="257"/>
      <c r="R834" s="257"/>
      <c r="S834" s="257"/>
      <c r="T834" s="258"/>
      <c r="AT834" s="259" t="s">
        <v>158</v>
      </c>
      <c r="AU834" s="259" t="s">
        <v>84</v>
      </c>
      <c r="AV834" s="13" t="s">
        <v>154</v>
      </c>
      <c r="AW834" s="13" t="s">
        <v>35</v>
      </c>
      <c r="AX834" s="13" t="s">
        <v>77</v>
      </c>
      <c r="AY834" s="259" t="s">
        <v>147</v>
      </c>
    </row>
    <row r="835" s="1" customFormat="1" ht="25.5" customHeight="1">
      <c r="B835" s="45"/>
      <c r="C835" s="213" t="s">
        <v>1040</v>
      </c>
      <c r="D835" s="213" t="s">
        <v>149</v>
      </c>
      <c r="E835" s="214" t="s">
        <v>1041</v>
      </c>
      <c r="F835" s="215" t="s">
        <v>1042</v>
      </c>
      <c r="G835" s="216" t="s">
        <v>152</v>
      </c>
      <c r="H835" s="217">
        <v>44.088999999999999</v>
      </c>
      <c r="I835" s="218"/>
      <c r="J835" s="219">
        <f>ROUND(I835*H835,2)</f>
        <v>0</v>
      </c>
      <c r="K835" s="215" t="s">
        <v>153</v>
      </c>
      <c r="L835" s="71"/>
      <c r="M835" s="220" t="s">
        <v>21</v>
      </c>
      <c r="N835" s="221" t="s">
        <v>43</v>
      </c>
      <c r="O835" s="46"/>
      <c r="P835" s="222">
        <f>O835*H835</f>
        <v>0</v>
      </c>
      <c r="Q835" s="222">
        <v>0</v>
      </c>
      <c r="R835" s="222">
        <f>Q835*H835</f>
        <v>0</v>
      </c>
      <c r="S835" s="222">
        <v>0.047</v>
      </c>
      <c r="T835" s="223">
        <f>S835*H835</f>
        <v>2.0721829999999999</v>
      </c>
      <c r="AR835" s="23" t="s">
        <v>154</v>
      </c>
      <c r="AT835" s="23" t="s">
        <v>149</v>
      </c>
      <c r="AU835" s="23" t="s">
        <v>84</v>
      </c>
      <c r="AY835" s="23" t="s">
        <v>147</v>
      </c>
      <c r="BE835" s="224">
        <f>IF(N835="základní",J835,0)</f>
        <v>0</v>
      </c>
      <c r="BF835" s="224">
        <f>IF(N835="snížená",J835,0)</f>
        <v>0</v>
      </c>
      <c r="BG835" s="224">
        <f>IF(N835="zákl. přenesená",J835,0)</f>
        <v>0</v>
      </c>
      <c r="BH835" s="224">
        <f>IF(N835="sníž. přenesená",J835,0)</f>
        <v>0</v>
      </c>
      <c r="BI835" s="224">
        <f>IF(N835="nulová",J835,0)</f>
        <v>0</v>
      </c>
      <c r="BJ835" s="23" t="s">
        <v>77</v>
      </c>
      <c r="BK835" s="224">
        <f>ROUND(I835*H835,2)</f>
        <v>0</v>
      </c>
      <c r="BL835" s="23" t="s">
        <v>154</v>
      </c>
      <c r="BM835" s="23" t="s">
        <v>1043</v>
      </c>
    </row>
    <row r="836" s="1" customFormat="1">
      <c r="B836" s="45"/>
      <c r="C836" s="73"/>
      <c r="D836" s="225" t="s">
        <v>156</v>
      </c>
      <c r="E836" s="73"/>
      <c r="F836" s="226" t="s">
        <v>1024</v>
      </c>
      <c r="G836" s="73"/>
      <c r="H836" s="73"/>
      <c r="I836" s="184"/>
      <c r="J836" s="73"/>
      <c r="K836" s="73"/>
      <c r="L836" s="71"/>
      <c r="M836" s="227"/>
      <c r="N836" s="46"/>
      <c r="O836" s="46"/>
      <c r="P836" s="46"/>
      <c r="Q836" s="46"/>
      <c r="R836" s="46"/>
      <c r="S836" s="46"/>
      <c r="T836" s="94"/>
      <c r="AT836" s="23" t="s">
        <v>156</v>
      </c>
      <c r="AU836" s="23" t="s">
        <v>84</v>
      </c>
    </row>
    <row r="837" s="11" customFormat="1">
      <c r="B837" s="228"/>
      <c r="C837" s="229"/>
      <c r="D837" s="225" t="s">
        <v>158</v>
      </c>
      <c r="E837" s="230" t="s">
        <v>21</v>
      </c>
      <c r="F837" s="231" t="s">
        <v>1025</v>
      </c>
      <c r="G837" s="229"/>
      <c r="H837" s="230" t="s">
        <v>21</v>
      </c>
      <c r="I837" s="232"/>
      <c r="J837" s="229"/>
      <c r="K837" s="229"/>
      <c r="L837" s="233"/>
      <c r="M837" s="234"/>
      <c r="N837" s="235"/>
      <c r="O837" s="235"/>
      <c r="P837" s="235"/>
      <c r="Q837" s="235"/>
      <c r="R837" s="235"/>
      <c r="S837" s="235"/>
      <c r="T837" s="236"/>
      <c r="AT837" s="237" t="s">
        <v>158</v>
      </c>
      <c r="AU837" s="237" t="s">
        <v>84</v>
      </c>
      <c r="AV837" s="11" t="s">
        <v>77</v>
      </c>
      <c r="AW837" s="11" t="s">
        <v>35</v>
      </c>
      <c r="AX837" s="11" t="s">
        <v>72</v>
      </c>
      <c r="AY837" s="237" t="s">
        <v>147</v>
      </c>
    </row>
    <row r="838" s="12" customFormat="1">
      <c r="B838" s="238"/>
      <c r="C838" s="239"/>
      <c r="D838" s="225" t="s">
        <v>158</v>
      </c>
      <c r="E838" s="240" t="s">
        <v>21</v>
      </c>
      <c r="F838" s="241" t="s">
        <v>1044</v>
      </c>
      <c r="G838" s="239"/>
      <c r="H838" s="242">
        <v>44.088999999999999</v>
      </c>
      <c r="I838" s="243"/>
      <c r="J838" s="239"/>
      <c r="K838" s="239"/>
      <c r="L838" s="244"/>
      <c r="M838" s="245"/>
      <c r="N838" s="246"/>
      <c r="O838" s="246"/>
      <c r="P838" s="246"/>
      <c r="Q838" s="246"/>
      <c r="R838" s="246"/>
      <c r="S838" s="246"/>
      <c r="T838" s="247"/>
      <c r="AT838" s="248" t="s">
        <v>158</v>
      </c>
      <c r="AU838" s="248" t="s">
        <v>84</v>
      </c>
      <c r="AV838" s="12" t="s">
        <v>84</v>
      </c>
      <c r="AW838" s="12" t="s">
        <v>35</v>
      </c>
      <c r="AX838" s="12" t="s">
        <v>72</v>
      </c>
      <c r="AY838" s="248" t="s">
        <v>147</v>
      </c>
    </row>
    <row r="839" s="13" customFormat="1">
      <c r="B839" s="249"/>
      <c r="C839" s="250"/>
      <c r="D839" s="225" t="s">
        <v>158</v>
      </c>
      <c r="E839" s="251" t="s">
        <v>21</v>
      </c>
      <c r="F839" s="252" t="s">
        <v>161</v>
      </c>
      <c r="G839" s="250"/>
      <c r="H839" s="253">
        <v>44.088999999999999</v>
      </c>
      <c r="I839" s="254"/>
      <c r="J839" s="250"/>
      <c r="K839" s="250"/>
      <c r="L839" s="255"/>
      <c r="M839" s="256"/>
      <c r="N839" s="257"/>
      <c r="O839" s="257"/>
      <c r="P839" s="257"/>
      <c r="Q839" s="257"/>
      <c r="R839" s="257"/>
      <c r="S839" s="257"/>
      <c r="T839" s="258"/>
      <c r="AT839" s="259" t="s">
        <v>158</v>
      </c>
      <c r="AU839" s="259" t="s">
        <v>84</v>
      </c>
      <c r="AV839" s="13" t="s">
        <v>154</v>
      </c>
      <c r="AW839" s="13" t="s">
        <v>35</v>
      </c>
      <c r="AX839" s="13" t="s">
        <v>77</v>
      </c>
      <c r="AY839" s="259" t="s">
        <v>147</v>
      </c>
    </row>
    <row r="840" s="1" customFormat="1" ht="25.5" customHeight="1">
      <c r="B840" s="45"/>
      <c r="C840" s="213" t="s">
        <v>1045</v>
      </c>
      <c r="D840" s="213" t="s">
        <v>149</v>
      </c>
      <c r="E840" s="214" t="s">
        <v>1046</v>
      </c>
      <c r="F840" s="215" t="s">
        <v>1047</v>
      </c>
      <c r="G840" s="216" t="s">
        <v>152</v>
      </c>
      <c r="H840" s="217">
        <v>29.943999999999999</v>
      </c>
      <c r="I840" s="218"/>
      <c r="J840" s="219">
        <f>ROUND(I840*H840,2)</f>
        <v>0</v>
      </c>
      <c r="K840" s="215" t="s">
        <v>153</v>
      </c>
      <c r="L840" s="71"/>
      <c r="M840" s="220" t="s">
        <v>21</v>
      </c>
      <c r="N840" s="221" t="s">
        <v>43</v>
      </c>
      <c r="O840" s="46"/>
      <c r="P840" s="222">
        <f>O840*H840</f>
        <v>0</v>
      </c>
      <c r="Q840" s="222">
        <v>0</v>
      </c>
      <c r="R840" s="222">
        <f>Q840*H840</f>
        <v>0</v>
      </c>
      <c r="S840" s="222">
        <v>0.075999999999999998</v>
      </c>
      <c r="T840" s="223">
        <f>S840*H840</f>
        <v>2.275744</v>
      </c>
      <c r="AR840" s="23" t="s">
        <v>154</v>
      </c>
      <c r="AT840" s="23" t="s">
        <v>149</v>
      </c>
      <c r="AU840" s="23" t="s">
        <v>84</v>
      </c>
      <c r="AY840" s="23" t="s">
        <v>147</v>
      </c>
      <c r="BE840" s="224">
        <f>IF(N840="základní",J840,0)</f>
        <v>0</v>
      </c>
      <c r="BF840" s="224">
        <f>IF(N840="snížená",J840,0)</f>
        <v>0</v>
      </c>
      <c r="BG840" s="224">
        <f>IF(N840="zákl. přenesená",J840,0)</f>
        <v>0</v>
      </c>
      <c r="BH840" s="224">
        <f>IF(N840="sníž. přenesená",J840,0)</f>
        <v>0</v>
      </c>
      <c r="BI840" s="224">
        <f>IF(N840="nulová",J840,0)</f>
        <v>0</v>
      </c>
      <c r="BJ840" s="23" t="s">
        <v>77</v>
      </c>
      <c r="BK840" s="224">
        <f>ROUND(I840*H840,2)</f>
        <v>0</v>
      </c>
      <c r="BL840" s="23" t="s">
        <v>154</v>
      </c>
      <c r="BM840" s="23" t="s">
        <v>1048</v>
      </c>
    </row>
    <row r="841" s="1" customFormat="1">
      <c r="B841" s="45"/>
      <c r="C841" s="73"/>
      <c r="D841" s="225" t="s">
        <v>156</v>
      </c>
      <c r="E841" s="73"/>
      <c r="F841" s="226" t="s">
        <v>1049</v>
      </c>
      <c r="G841" s="73"/>
      <c r="H841" s="73"/>
      <c r="I841" s="184"/>
      <c r="J841" s="73"/>
      <c r="K841" s="73"/>
      <c r="L841" s="71"/>
      <c r="M841" s="227"/>
      <c r="N841" s="46"/>
      <c r="O841" s="46"/>
      <c r="P841" s="46"/>
      <c r="Q841" s="46"/>
      <c r="R841" s="46"/>
      <c r="S841" s="46"/>
      <c r="T841" s="94"/>
      <c r="AT841" s="23" t="s">
        <v>156</v>
      </c>
      <c r="AU841" s="23" t="s">
        <v>84</v>
      </c>
    </row>
    <row r="842" s="11" customFormat="1">
      <c r="B842" s="228"/>
      <c r="C842" s="229"/>
      <c r="D842" s="225" t="s">
        <v>158</v>
      </c>
      <c r="E842" s="230" t="s">
        <v>21</v>
      </c>
      <c r="F842" s="231" t="s">
        <v>1050</v>
      </c>
      <c r="G842" s="229"/>
      <c r="H842" s="230" t="s">
        <v>21</v>
      </c>
      <c r="I842" s="232"/>
      <c r="J842" s="229"/>
      <c r="K842" s="229"/>
      <c r="L842" s="233"/>
      <c r="M842" s="234"/>
      <c r="N842" s="235"/>
      <c r="O842" s="235"/>
      <c r="P842" s="235"/>
      <c r="Q842" s="235"/>
      <c r="R842" s="235"/>
      <c r="S842" s="235"/>
      <c r="T842" s="236"/>
      <c r="AT842" s="237" t="s">
        <v>158</v>
      </c>
      <c r="AU842" s="237" t="s">
        <v>84</v>
      </c>
      <c r="AV842" s="11" t="s">
        <v>77</v>
      </c>
      <c r="AW842" s="11" t="s">
        <v>35</v>
      </c>
      <c r="AX842" s="11" t="s">
        <v>72</v>
      </c>
      <c r="AY842" s="237" t="s">
        <v>147</v>
      </c>
    </row>
    <row r="843" s="12" customFormat="1">
      <c r="B843" s="238"/>
      <c r="C843" s="239"/>
      <c r="D843" s="225" t="s">
        <v>158</v>
      </c>
      <c r="E843" s="240" t="s">
        <v>21</v>
      </c>
      <c r="F843" s="241" t="s">
        <v>1051</v>
      </c>
      <c r="G843" s="239"/>
      <c r="H843" s="242">
        <v>14.183999999999999</v>
      </c>
      <c r="I843" s="243"/>
      <c r="J843" s="239"/>
      <c r="K843" s="239"/>
      <c r="L843" s="244"/>
      <c r="M843" s="245"/>
      <c r="N843" s="246"/>
      <c r="O843" s="246"/>
      <c r="P843" s="246"/>
      <c r="Q843" s="246"/>
      <c r="R843" s="246"/>
      <c r="S843" s="246"/>
      <c r="T843" s="247"/>
      <c r="AT843" s="248" t="s">
        <v>158</v>
      </c>
      <c r="AU843" s="248" t="s">
        <v>84</v>
      </c>
      <c r="AV843" s="12" t="s">
        <v>84</v>
      </c>
      <c r="AW843" s="12" t="s">
        <v>35</v>
      </c>
      <c r="AX843" s="12" t="s">
        <v>72</v>
      </c>
      <c r="AY843" s="248" t="s">
        <v>147</v>
      </c>
    </row>
    <row r="844" s="12" customFormat="1">
      <c r="B844" s="238"/>
      <c r="C844" s="239"/>
      <c r="D844" s="225" t="s">
        <v>158</v>
      </c>
      <c r="E844" s="240" t="s">
        <v>21</v>
      </c>
      <c r="F844" s="241" t="s">
        <v>1052</v>
      </c>
      <c r="G844" s="239"/>
      <c r="H844" s="242">
        <v>11.032</v>
      </c>
      <c r="I844" s="243"/>
      <c r="J844" s="239"/>
      <c r="K844" s="239"/>
      <c r="L844" s="244"/>
      <c r="M844" s="245"/>
      <c r="N844" s="246"/>
      <c r="O844" s="246"/>
      <c r="P844" s="246"/>
      <c r="Q844" s="246"/>
      <c r="R844" s="246"/>
      <c r="S844" s="246"/>
      <c r="T844" s="247"/>
      <c r="AT844" s="248" t="s">
        <v>158</v>
      </c>
      <c r="AU844" s="248" t="s">
        <v>84</v>
      </c>
      <c r="AV844" s="12" t="s">
        <v>84</v>
      </c>
      <c r="AW844" s="12" t="s">
        <v>35</v>
      </c>
      <c r="AX844" s="12" t="s">
        <v>72</v>
      </c>
      <c r="AY844" s="248" t="s">
        <v>147</v>
      </c>
    </row>
    <row r="845" s="12" customFormat="1">
      <c r="B845" s="238"/>
      <c r="C845" s="239"/>
      <c r="D845" s="225" t="s">
        <v>158</v>
      </c>
      <c r="E845" s="240" t="s">
        <v>21</v>
      </c>
      <c r="F845" s="241" t="s">
        <v>1053</v>
      </c>
      <c r="G845" s="239"/>
      <c r="H845" s="242">
        <v>4.7279999999999998</v>
      </c>
      <c r="I845" s="243"/>
      <c r="J845" s="239"/>
      <c r="K845" s="239"/>
      <c r="L845" s="244"/>
      <c r="M845" s="245"/>
      <c r="N845" s="246"/>
      <c r="O845" s="246"/>
      <c r="P845" s="246"/>
      <c r="Q845" s="246"/>
      <c r="R845" s="246"/>
      <c r="S845" s="246"/>
      <c r="T845" s="247"/>
      <c r="AT845" s="248" t="s">
        <v>158</v>
      </c>
      <c r="AU845" s="248" t="s">
        <v>84</v>
      </c>
      <c r="AV845" s="12" t="s">
        <v>84</v>
      </c>
      <c r="AW845" s="12" t="s">
        <v>35</v>
      </c>
      <c r="AX845" s="12" t="s">
        <v>72</v>
      </c>
      <c r="AY845" s="248" t="s">
        <v>147</v>
      </c>
    </row>
    <row r="846" s="13" customFormat="1">
      <c r="B846" s="249"/>
      <c r="C846" s="250"/>
      <c r="D846" s="225" t="s">
        <v>158</v>
      </c>
      <c r="E846" s="251" t="s">
        <v>21</v>
      </c>
      <c r="F846" s="252" t="s">
        <v>161</v>
      </c>
      <c r="G846" s="250"/>
      <c r="H846" s="253">
        <v>29.943999999999999</v>
      </c>
      <c r="I846" s="254"/>
      <c r="J846" s="250"/>
      <c r="K846" s="250"/>
      <c r="L846" s="255"/>
      <c r="M846" s="256"/>
      <c r="N846" s="257"/>
      <c r="O846" s="257"/>
      <c r="P846" s="257"/>
      <c r="Q846" s="257"/>
      <c r="R846" s="257"/>
      <c r="S846" s="257"/>
      <c r="T846" s="258"/>
      <c r="AT846" s="259" t="s">
        <v>158</v>
      </c>
      <c r="AU846" s="259" t="s">
        <v>84</v>
      </c>
      <c r="AV846" s="13" t="s">
        <v>154</v>
      </c>
      <c r="AW846" s="13" t="s">
        <v>35</v>
      </c>
      <c r="AX846" s="13" t="s">
        <v>77</v>
      </c>
      <c r="AY846" s="259" t="s">
        <v>147</v>
      </c>
    </row>
    <row r="847" s="1" customFormat="1" ht="25.5" customHeight="1">
      <c r="B847" s="45"/>
      <c r="C847" s="213" t="s">
        <v>1054</v>
      </c>
      <c r="D847" s="213" t="s">
        <v>149</v>
      </c>
      <c r="E847" s="214" t="s">
        <v>1055</v>
      </c>
      <c r="F847" s="215" t="s">
        <v>1056</v>
      </c>
      <c r="G847" s="216" t="s">
        <v>152</v>
      </c>
      <c r="H847" s="217">
        <v>8.6400000000000006</v>
      </c>
      <c r="I847" s="218"/>
      <c r="J847" s="219">
        <f>ROUND(I847*H847,2)</f>
        <v>0</v>
      </c>
      <c r="K847" s="215" t="s">
        <v>153</v>
      </c>
      <c r="L847" s="71"/>
      <c r="M847" s="220" t="s">
        <v>21</v>
      </c>
      <c r="N847" s="221" t="s">
        <v>43</v>
      </c>
      <c r="O847" s="46"/>
      <c r="P847" s="222">
        <f>O847*H847</f>
        <v>0</v>
      </c>
      <c r="Q847" s="222">
        <v>0</v>
      </c>
      <c r="R847" s="222">
        <f>Q847*H847</f>
        <v>0</v>
      </c>
      <c r="S847" s="222">
        <v>0.050999999999999997</v>
      </c>
      <c r="T847" s="223">
        <f>S847*H847</f>
        <v>0.44063999999999998</v>
      </c>
      <c r="AR847" s="23" t="s">
        <v>154</v>
      </c>
      <c r="AT847" s="23" t="s">
        <v>149</v>
      </c>
      <c r="AU847" s="23" t="s">
        <v>84</v>
      </c>
      <c r="AY847" s="23" t="s">
        <v>147</v>
      </c>
      <c r="BE847" s="224">
        <f>IF(N847="základní",J847,0)</f>
        <v>0</v>
      </c>
      <c r="BF847" s="224">
        <f>IF(N847="snížená",J847,0)</f>
        <v>0</v>
      </c>
      <c r="BG847" s="224">
        <f>IF(N847="zákl. přenesená",J847,0)</f>
        <v>0</v>
      </c>
      <c r="BH847" s="224">
        <f>IF(N847="sníž. přenesená",J847,0)</f>
        <v>0</v>
      </c>
      <c r="BI847" s="224">
        <f>IF(N847="nulová",J847,0)</f>
        <v>0</v>
      </c>
      <c r="BJ847" s="23" t="s">
        <v>77</v>
      </c>
      <c r="BK847" s="224">
        <f>ROUND(I847*H847,2)</f>
        <v>0</v>
      </c>
      <c r="BL847" s="23" t="s">
        <v>154</v>
      </c>
      <c r="BM847" s="23" t="s">
        <v>1057</v>
      </c>
    </row>
    <row r="848" s="1" customFormat="1">
      <c r="B848" s="45"/>
      <c r="C848" s="73"/>
      <c r="D848" s="225" t="s">
        <v>156</v>
      </c>
      <c r="E848" s="73"/>
      <c r="F848" s="226" t="s">
        <v>1058</v>
      </c>
      <c r="G848" s="73"/>
      <c r="H848" s="73"/>
      <c r="I848" s="184"/>
      <c r="J848" s="73"/>
      <c r="K848" s="73"/>
      <c r="L848" s="71"/>
      <c r="M848" s="227"/>
      <c r="N848" s="46"/>
      <c r="O848" s="46"/>
      <c r="P848" s="46"/>
      <c r="Q848" s="46"/>
      <c r="R848" s="46"/>
      <c r="S848" s="46"/>
      <c r="T848" s="94"/>
      <c r="AT848" s="23" t="s">
        <v>156</v>
      </c>
      <c r="AU848" s="23" t="s">
        <v>84</v>
      </c>
    </row>
    <row r="849" s="11" customFormat="1">
      <c r="B849" s="228"/>
      <c r="C849" s="229"/>
      <c r="D849" s="225" t="s">
        <v>158</v>
      </c>
      <c r="E849" s="230" t="s">
        <v>21</v>
      </c>
      <c r="F849" s="231" t="s">
        <v>1025</v>
      </c>
      <c r="G849" s="229"/>
      <c r="H849" s="230" t="s">
        <v>21</v>
      </c>
      <c r="I849" s="232"/>
      <c r="J849" s="229"/>
      <c r="K849" s="229"/>
      <c r="L849" s="233"/>
      <c r="M849" s="234"/>
      <c r="N849" s="235"/>
      <c r="O849" s="235"/>
      <c r="P849" s="235"/>
      <c r="Q849" s="235"/>
      <c r="R849" s="235"/>
      <c r="S849" s="235"/>
      <c r="T849" s="236"/>
      <c r="AT849" s="237" t="s">
        <v>158</v>
      </c>
      <c r="AU849" s="237" t="s">
        <v>84</v>
      </c>
      <c r="AV849" s="11" t="s">
        <v>77</v>
      </c>
      <c r="AW849" s="11" t="s">
        <v>35</v>
      </c>
      <c r="AX849" s="11" t="s">
        <v>72</v>
      </c>
      <c r="AY849" s="237" t="s">
        <v>147</v>
      </c>
    </row>
    <row r="850" s="12" customFormat="1">
      <c r="B850" s="238"/>
      <c r="C850" s="239"/>
      <c r="D850" s="225" t="s">
        <v>158</v>
      </c>
      <c r="E850" s="240" t="s">
        <v>21</v>
      </c>
      <c r="F850" s="241" t="s">
        <v>1059</v>
      </c>
      <c r="G850" s="239"/>
      <c r="H850" s="242">
        <v>8.6400000000000006</v>
      </c>
      <c r="I850" s="243"/>
      <c r="J850" s="239"/>
      <c r="K850" s="239"/>
      <c r="L850" s="244"/>
      <c r="M850" s="245"/>
      <c r="N850" s="246"/>
      <c r="O850" s="246"/>
      <c r="P850" s="246"/>
      <c r="Q850" s="246"/>
      <c r="R850" s="246"/>
      <c r="S850" s="246"/>
      <c r="T850" s="247"/>
      <c r="AT850" s="248" t="s">
        <v>158</v>
      </c>
      <c r="AU850" s="248" t="s">
        <v>84</v>
      </c>
      <c r="AV850" s="12" t="s">
        <v>84</v>
      </c>
      <c r="AW850" s="12" t="s">
        <v>35</v>
      </c>
      <c r="AX850" s="12" t="s">
        <v>72</v>
      </c>
      <c r="AY850" s="248" t="s">
        <v>147</v>
      </c>
    </row>
    <row r="851" s="13" customFormat="1">
      <c r="B851" s="249"/>
      <c r="C851" s="250"/>
      <c r="D851" s="225" t="s">
        <v>158</v>
      </c>
      <c r="E851" s="251" t="s">
        <v>21</v>
      </c>
      <c r="F851" s="252" t="s">
        <v>161</v>
      </c>
      <c r="G851" s="250"/>
      <c r="H851" s="253">
        <v>8.6400000000000006</v>
      </c>
      <c r="I851" s="254"/>
      <c r="J851" s="250"/>
      <c r="K851" s="250"/>
      <c r="L851" s="255"/>
      <c r="M851" s="256"/>
      <c r="N851" s="257"/>
      <c r="O851" s="257"/>
      <c r="P851" s="257"/>
      <c r="Q851" s="257"/>
      <c r="R851" s="257"/>
      <c r="S851" s="257"/>
      <c r="T851" s="258"/>
      <c r="AT851" s="259" t="s">
        <v>158</v>
      </c>
      <c r="AU851" s="259" t="s">
        <v>84</v>
      </c>
      <c r="AV851" s="13" t="s">
        <v>154</v>
      </c>
      <c r="AW851" s="13" t="s">
        <v>35</v>
      </c>
      <c r="AX851" s="13" t="s">
        <v>77</v>
      </c>
      <c r="AY851" s="259" t="s">
        <v>147</v>
      </c>
    </row>
    <row r="852" s="1" customFormat="1" ht="38.25" customHeight="1">
      <c r="B852" s="45"/>
      <c r="C852" s="213" t="s">
        <v>1060</v>
      </c>
      <c r="D852" s="213" t="s">
        <v>149</v>
      </c>
      <c r="E852" s="214" t="s">
        <v>1061</v>
      </c>
      <c r="F852" s="215" t="s">
        <v>1062</v>
      </c>
      <c r="G852" s="216" t="s">
        <v>152</v>
      </c>
      <c r="H852" s="217">
        <v>7.0199999999999996</v>
      </c>
      <c r="I852" s="218"/>
      <c r="J852" s="219">
        <f>ROUND(I852*H852,2)</f>
        <v>0</v>
      </c>
      <c r="K852" s="215" t="s">
        <v>153</v>
      </c>
      <c r="L852" s="71"/>
      <c r="M852" s="220" t="s">
        <v>21</v>
      </c>
      <c r="N852" s="221" t="s">
        <v>43</v>
      </c>
      <c r="O852" s="46"/>
      <c r="P852" s="222">
        <f>O852*H852</f>
        <v>0</v>
      </c>
      <c r="Q852" s="222">
        <v>0</v>
      </c>
      <c r="R852" s="222">
        <f>Q852*H852</f>
        <v>0</v>
      </c>
      <c r="S852" s="222">
        <v>0.27000000000000002</v>
      </c>
      <c r="T852" s="223">
        <f>S852*H852</f>
        <v>1.8954</v>
      </c>
      <c r="AR852" s="23" t="s">
        <v>154</v>
      </c>
      <c r="AT852" s="23" t="s">
        <v>149</v>
      </c>
      <c r="AU852" s="23" t="s">
        <v>84</v>
      </c>
      <c r="AY852" s="23" t="s">
        <v>147</v>
      </c>
      <c r="BE852" s="224">
        <f>IF(N852="základní",J852,0)</f>
        <v>0</v>
      </c>
      <c r="BF852" s="224">
        <f>IF(N852="snížená",J852,0)</f>
        <v>0</v>
      </c>
      <c r="BG852" s="224">
        <f>IF(N852="zákl. přenesená",J852,0)</f>
        <v>0</v>
      </c>
      <c r="BH852" s="224">
        <f>IF(N852="sníž. přenesená",J852,0)</f>
        <v>0</v>
      </c>
      <c r="BI852" s="224">
        <f>IF(N852="nulová",J852,0)</f>
        <v>0</v>
      </c>
      <c r="BJ852" s="23" t="s">
        <v>77</v>
      </c>
      <c r="BK852" s="224">
        <f>ROUND(I852*H852,2)</f>
        <v>0</v>
      </c>
      <c r="BL852" s="23" t="s">
        <v>154</v>
      </c>
      <c r="BM852" s="23" t="s">
        <v>1063</v>
      </c>
    </row>
    <row r="853" s="11" customFormat="1">
      <c r="B853" s="228"/>
      <c r="C853" s="229"/>
      <c r="D853" s="225" t="s">
        <v>158</v>
      </c>
      <c r="E853" s="230" t="s">
        <v>21</v>
      </c>
      <c r="F853" s="231" t="s">
        <v>1013</v>
      </c>
      <c r="G853" s="229"/>
      <c r="H853" s="230" t="s">
        <v>21</v>
      </c>
      <c r="I853" s="232"/>
      <c r="J853" s="229"/>
      <c r="K853" s="229"/>
      <c r="L853" s="233"/>
      <c r="M853" s="234"/>
      <c r="N853" s="235"/>
      <c r="O853" s="235"/>
      <c r="P853" s="235"/>
      <c r="Q853" s="235"/>
      <c r="R853" s="235"/>
      <c r="S853" s="235"/>
      <c r="T853" s="236"/>
      <c r="AT853" s="237" t="s">
        <v>158</v>
      </c>
      <c r="AU853" s="237" t="s">
        <v>84</v>
      </c>
      <c r="AV853" s="11" t="s">
        <v>77</v>
      </c>
      <c r="AW853" s="11" t="s">
        <v>35</v>
      </c>
      <c r="AX853" s="11" t="s">
        <v>72</v>
      </c>
      <c r="AY853" s="237" t="s">
        <v>147</v>
      </c>
    </row>
    <row r="854" s="12" customFormat="1">
      <c r="B854" s="238"/>
      <c r="C854" s="239"/>
      <c r="D854" s="225" t="s">
        <v>158</v>
      </c>
      <c r="E854" s="240" t="s">
        <v>21</v>
      </c>
      <c r="F854" s="241" t="s">
        <v>1064</v>
      </c>
      <c r="G854" s="239"/>
      <c r="H854" s="242">
        <v>5.04</v>
      </c>
      <c r="I854" s="243"/>
      <c r="J854" s="239"/>
      <c r="K854" s="239"/>
      <c r="L854" s="244"/>
      <c r="M854" s="245"/>
      <c r="N854" s="246"/>
      <c r="O854" s="246"/>
      <c r="P854" s="246"/>
      <c r="Q854" s="246"/>
      <c r="R854" s="246"/>
      <c r="S854" s="246"/>
      <c r="T854" s="247"/>
      <c r="AT854" s="248" t="s">
        <v>158</v>
      </c>
      <c r="AU854" s="248" t="s">
        <v>84</v>
      </c>
      <c r="AV854" s="12" t="s">
        <v>84</v>
      </c>
      <c r="AW854" s="12" t="s">
        <v>35</v>
      </c>
      <c r="AX854" s="12" t="s">
        <v>72</v>
      </c>
      <c r="AY854" s="248" t="s">
        <v>147</v>
      </c>
    </row>
    <row r="855" s="12" customFormat="1">
      <c r="B855" s="238"/>
      <c r="C855" s="239"/>
      <c r="D855" s="225" t="s">
        <v>158</v>
      </c>
      <c r="E855" s="240" t="s">
        <v>21</v>
      </c>
      <c r="F855" s="241" t="s">
        <v>1065</v>
      </c>
      <c r="G855" s="239"/>
      <c r="H855" s="242">
        <v>1.98</v>
      </c>
      <c r="I855" s="243"/>
      <c r="J855" s="239"/>
      <c r="K855" s="239"/>
      <c r="L855" s="244"/>
      <c r="M855" s="245"/>
      <c r="N855" s="246"/>
      <c r="O855" s="246"/>
      <c r="P855" s="246"/>
      <c r="Q855" s="246"/>
      <c r="R855" s="246"/>
      <c r="S855" s="246"/>
      <c r="T855" s="247"/>
      <c r="AT855" s="248" t="s">
        <v>158</v>
      </c>
      <c r="AU855" s="248" t="s">
        <v>84</v>
      </c>
      <c r="AV855" s="12" t="s">
        <v>84</v>
      </c>
      <c r="AW855" s="12" t="s">
        <v>35</v>
      </c>
      <c r="AX855" s="12" t="s">
        <v>72</v>
      </c>
      <c r="AY855" s="248" t="s">
        <v>147</v>
      </c>
    </row>
    <row r="856" s="13" customFormat="1">
      <c r="B856" s="249"/>
      <c r="C856" s="250"/>
      <c r="D856" s="225" t="s">
        <v>158</v>
      </c>
      <c r="E856" s="251" t="s">
        <v>21</v>
      </c>
      <c r="F856" s="252" t="s">
        <v>161</v>
      </c>
      <c r="G856" s="250"/>
      <c r="H856" s="253">
        <v>7.0199999999999996</v>
      </c>
      <c r="I856" s="254"/>
      <c r="J856" s="250"/>
      <c r="K856" s="250"/>
      <c r="L856" s="255"/>
      <c r="M856" s="256"/>
      <c r="N856" s="257"/>
      <c r="O856" s="257"/>
      <c r="P856" s="257"/>
      <c r="Q856" s="257"/>
      <c r="R856" s="257"/>
      <c r="S856" s="257"/>
      <c r="T856" s="258"/>
      <c r="AT856" s="259" t="s">
        <v>158</v>
      </c>
      <c r="AU856" s="259" t="s">
        <v>84</v>
      </c>
      <c r="AV856" s="13" t="s">
        <v>154</v>
      </c>
      <c r="AW856" s="13" t="s">
        <v>35</v>
      </c>
      <c r="AX856" s="13" t="s">
        <v>77</v>
      </c>
      <c r="AY856" s="259" t="s">
        <v>147</v>
      </c>
    </row>
    <row r="857" s="1" customFormat="1" ht="38.25" customHeight="1">
      <c r="B857" s="45"/>
      <c r="C857" s="213" t="s">
        <v>1066</v>
      </c>
      <c r="D857" s="213" t="s">
        <v>149</v>
      </c>
      <c r="E857" s="214" t="s">
        <v>1067</v>
      </c>
      <c r="F857" s="215" t="s">
        <v>1068</v>
      </c>
      <c r="G857" s="216" t="s">
        <v>168</v>
      </c>
      <c r="H857" s="217">
        <v>1.101</v>
      </c>
      <c r="I857" s="218"/>
      <c r="J857" s="219">
        <f>ROUND(I857*H857,2)</f>
        <v>0</v>
      </c>
      <c r="K857" s="215" t="s">
        <v>153</v>
      </c>
      <c r="L857" s="71"/>
      <c r="M857" s="220" t="s">
        <v>21</v>
      </c>
      <c r="N857" s="221" t="s">
        <v>43</v>
      </c>
      <c r="O857" s="46"/>
      <c r="P857" s="222">
        <f>O857*H857</f>
        <v>0</v>
      </c>
      <c r="Q857" s="222">
        <v>0</v>
      </c>
      <c r="R857" s="222">
        <f>Q857*H857</f>
        <v>0</v>
      </c>
      <c r="S857" s="222">
        <v>1.8</v>
      </c>
      <c r="T857" s="223">
        <f>S857*H857</f>
        <v>1.9818</v>
      </c>
      <c r="AR857" s="23" t="s">
        <v>154</v>
      </c>
      <c r="AT857" s="23" t="s">
        <v>149</v>
      </c>
      <c r="AU857" s="23" t="s">
        <v>84</v>
      </c>
      <c r="AY857" s="23" t="s">
        <v>147</v>
      </c>
      <c r="BE857" s="224">
        <f>IF(N857="základní",J857,0)</f>
        <v>0</v>
      </c>
      <c r="BF857" s="224">
        <f>IF(N857="snížená",J857,0)</f>
        <v>0</v>
      </c>
      <c r="BG857" s="224">
        <f>IF(N857="zákl. přenesená",J857,0)</f>
        <v>0</v>
      </c>
      <c r="BH857" s="224">
        <f>IF(N857="sníž. přenesená",J857,0)</f>
        <v>0</v>
      </c>
      <c r="BI857" s="224">
        <f>IF(N857="nulová",J857,0)</f>
        <v>0</v>
      </c>
      <c r="BJ857" s="23" t="s">
        <v>77</v>
      </c>
      <c r="BK857" s="224">
        <f>ROUND(I857*H857,2)</f>
        <v>0</v>
      </c>
      <c r="BL857" s="23" t="s">
        <v>154</v>
      </c>
      <c r="BM857" s="23" t="s">
        <v>1069</v>
      </c>
    </row>
    <row r="858" s="11" customFormat="1">
      <c r="B858" s="228"/>
      <c r="C858" s="229"/>
      <c r="D858" s="225" t="s">
        <v>158</v>
      </c>
      <c r="E858" s="230" t="s">
        <v>21</v>
      </c>
      <c r="F858" s="231" t="s">
        <v>972</v>
      </c>
      <c r="G858" s="229"/>
      <c r="H858" s="230" t="s">
        <v>21</v>
      </c>
      <c r="I858" s="232"/>
      <c r="J858" s="229"/>
      <c r="K858" s="229"/>
      <c r="L858" s="233"/>
      <c r="M858" s="234"/>
      <c r="N858" s="235"/>
      <c r="O858" s="235"/>
      <c r="P858" s="235"/>
      <c r="Q858" s="235"/>
      <c r="R858" s="235"/>
      <c r="S858" s="235"/>
      <c r="T858" s="236"/>
      <c r="AT858" s="237" t="s">
        <v>158</v>
      </c>
      <c r="AU858" s="237" t="s">
        <v>84</v>
      </c>
      <c r="AV858" s="11" t="s">
        <v>77</v>
      </c>
      <c r="AW858" s="11" t="s">
        <v>35</v>
      </c>
      <c r="AX858" s="11" t="s">
        <v>72</v>
      </c>
      <c r="AY858" s="237" t="s">
        <v>147</v>
      </c>
    </row>
    <row r="859" s="12" customFormat="1">
      <c r="B859" s="238"/>
      <c r="C859" s="239"/>
      <c r="D859" s="225" t="s">
        <v>158</v>
      </c>
      <c r="E859" s="240" t="s">
        <v>21</v>
      </c>
      <c r="F859" s="241" t="s">
        <v>1070</v>
      </c>
      <c r="G859" s="239"/>
      <c r="H859" s="242">
        <v>0.92000000000000004</v>
      </c>
      <c r="I859" s="243"/>
      <c r="J859" s="239"/>
      <c r="K859" s="239"/>
      <c r="L859" s="244"/>
      <c r="M859" s="245"/>
      <c r="N859" s="246"/>
      <c r="O859" s="246"/>
      <c r="P859" s="246"/>
      <c r="Q859" s="246"/>
      <c r="R859" s="246"/>
      <c r="S859" s="246"/>
      <c r="T859" s="247"/>
      <c r="AT859" s="248" t="s">
        <v>158</v>
      </c>
      <c r="AU859" s="248" t="s">
        <v>84</v>
      </c>
      <c r="AV859" s="12" t="s">
        <v>84</v>
      </c>
      <c r="AW859" s="12" t="s">
        <v>35</v>
      </c>
      <c r="AX859" s="12" t="s">
        <v>72</v>
      </c>
      <c r="AY859" s="248" t="s">
        <v>147</v>
      </c>
    </row>
    <row r="860" s="12" customFormat="1">
      <c r="B860" s="238"/>
      <c r="C860" s="239"/>
      <c r="D860" s="225" t="s">
        <v>158</v>
      </c>
      <c r="E860" s="240" t="s">
        <v>21</v>
      </c>
      <c r="F860" s="241" t="s">
        <v>1071</v>
      </c>
      <c r="G860" s="239"/>
      <c r="H860" s="242">
        <v>0.18099999999999999</v>
      </c>
      <c r="I860" s="243"/>
      <c r="J860" s="239"/>
      <c r="K860" s="239"/>
      <c r="L860" s="244"/>
      <c r="M860" s="245"/>
      <c r="N860" s="246"/>
      <c r="O860" s="246"/>
      <c r="P860" s="246"/>
      <c r="Q860" s="246"/>
      <c r="R860" s="246"/>
      <c r="S860" s="246"/>
      <c r="T860" s="247"/>
      <c r="AT860" s="248" t="s">
        <v>158</v>
      </c>
      <c r="AU860" s="248" t="s">
        <v>84</v>
      </c>
      <c r="AV860" s="12" t="s">
        <v>84</v>
      </c>
      <c r="AW860" s="12" t="s">
        <v>35</v>
      </c>
      <c r="AX860" s="12" t="s">
        <v>72</v>
      </c>
      <c r="AY860" s="248" t="s">
        <v>147</v>
      </c>
    </row>
    <row r="861" s="13" customFormat="1">
      <c r="B861" s="249"/>
      <c r="C861" s="250"/>
      <c r="D861" s="225" t="s">
        <v>158</v>
      </c>
      <c r="E861" s="251" t="s">
        <v>21</v>
      </c>
      <c r="F861" s="252" t="s">
        <v>161</v>
      </c>
      <c r="G861" s="250"/>
      <c r="H861" s="253">
        <v>1.101</v>
      </c>
      <c r="I861" s="254"/>
      <c r="J861" s="250"/>
      <c r="K861" s="250"/>
      <c r="L861" s="255"/>
      <c r="M861" s="256"/>
      <c r="N861" s="257"/>
      <c r="O861" s="257"/>
      <c r="P861" s="257"/>
      <c r="Q861" s="257"/>
      <c r="R861" s="257"/>
      <c r="S861" s="257"/>
      <c r="T861" s="258"/>
      <c r="AT861" s="259" t="s">
        <v>158</v>
      </c>
      <c r="AU861" s="259" t="s">
        <v>84</v>
      </c>
      <c r="AV861" s="13" t="s">
        <v>154</v>
      </c>
      <c r="AW861" s="13" t="s">
        <v>35</v>
      </c>
      <c r="AX861" s="13" t="s">
        <v>77</v>
      </c>
      <c r="AY861" s="259" t="s">
        <v>147</v>
      </c>
    </row>
    <row r="862" s="1" customFormat="1" ht="38.25" customHeight="1">
      <c r="B862" s="45"/>
      <c r="C862" s="213" t="s">
        <v>1072</v>
      </c>
      <c r="D862" s="213" t="s">
        <v>149</v>
      </c>
      <c r="E862" s="214" t="s">
        <v>1073</v>
      </c>
      <c r="F862" s="215" t="s">
        <v>1074</v>
      </c>
      <c r="G862" s="216" t="s">
        <v>152</v>
      </c>
      <c r="H862" s="217">
        <v>1.98</v>
      </c>
      <c r="I862" s="218"/>
      <c r="J862" s="219">
        <f>ROUND(I862*H862,2)</f>
        <v>0</v>
      </c>
      <c r="K862" s="215" t="s">
        <v>153</v>
      </c>
      <c r="L862" s="71"/>
      <c r="M862" s="220" t="s">
        <v>21</v>
      </c>
      <c r="N862" s="221" t="s">
        <v>43</v>
      </c>
      <c r="O862" s="46"/>
      <c r="P862" s="222">
        <f>O862*H862</f>
        <v>0</v>
      </c>
      <c r="Q862" s="222">
        <v>0</v>
      </c>
      <c r="R862" s="222">
        <f>Q862*H862</f>
        <v>0</v>
      </c>
      <c r="S862" s="222">
        <v>0.17999999999999999</v>
      </c>
      <c r="T862" s="223">
        <f>S862*H862</f>
        <v>0.35639999999999999</v>
      </c>
      <c r="AR862" s="23" t="s">
        <v>154</v>
      </c>
      <c r="AT862" s="23" t="s">
        <v>149</v>
      </c>
      <c r="AU862" s="23" t="s">
        <v>84</v>
      </c>
      <c r="AY862" s="23" t="s">
        <v>147</v>
      </c>
      <c r="BE862" s="224">
        <f>IF(N862="základní",J862,0)</f>
        <v>0</v>
      </c>
      <c r="BF862" s="224">
        <f>IF(N862="snížená",J862,0)</f>
        <v>0</v>
      </c>
      <c r="BG862" s="224">
        <f>IF(N862="zákl. přenesená",J862,0)</f>
        <v>0</v>
      </c>
      <c r="BH862" s="224">
        <f>IF(N862="sníž. přenesená",J862,0)</f>
        <v>0</v>
      </c>
      <c r="BI862" s="224">
        <f>IF(N862="nulová",J862,0)</f>
        <v>0</v>
      </c>
      <c r="BJ862" s="23" t="s">
        <v>77</v>
      </c>
      <c r="BK862" s="224">
        <f>ROUND(I862*H862,2)</f>
        <v>0</v>
      </c>
      <c r="BL862" s="23" t="s">
        <v>154</v>
      </c>
      <c r="BM862" s="23" t="s">
        <v>1075</v>
      </c>
    </row>
    <row r="863" s="11" customFormat="1">
      <c r="B863" s="228"/>
      <c r="C863" s="229"/>
      <c r="D863" s="225" t="s">
        <v>158</v>
      </c>
      <c r="E863" s="230" t="s">
        <v>21</v>
      </c>
      <c r="F863" s="231" t="s">
        <v>972</v>
      </c>
      <c r="G863" s="229"/>
      <c r="H863" s="230" t="s">
        <v>21</v>
      </c>
      <c r="I863" s="232"/>
      <c r="J863" s="229"/>
      <c r="K863" s="229"/>
      <c r="L863" s="233"/>
      <c r="M863" s="234"/>
      <c r="N863" s="235"/>
      <c r="O863" s="235"/>
      <c r="P863" s="235"/>
      <c r="Q863" s="235"/>
      <c r="R863" s="235"/>
      <c r="S863" s="235"/>
      <c r="T863" s="236"/>
      <c r="AT863" s="237" t="s">
        <v>158</v>
      </c>
      <c r="AU863" s="237" t="s">
        <v>84</v>
      </c>
      <c r="AV863" s="11" t="s">
        <v>77</v>
      </c>
      <c r="AW863" s="11" t="s">
        <v>35</v>
      </c>
      <c r="AX863" s="11" t="s">
        <v>72</v>
      </c>
      <c r="AY863" s="237" t="s">
        <v>147</v>
      </c>
    </row>
    <row r="864" s="12" customFormat="1">
      <c r="B864" s="238"/>
      <c r="C864" s="239"/>
      <c r="D864" s="225" t="s">
        <v>158</v>
      </c>
      <c r="E864" s="240" t="s">
        <v>21</v>
      </c>
      <c r="F864" s="241" t="s">
        <v>1076</v>
      </c>
      <c r="G864" s="239"/>
      <c r="H864" s="242">
        <v>1.98</v>
      </c>
      <c r="I864" s="243"/>
      <c r="J864" s="239"/>
      <c r="K864" s="239"/>
      <c r="L864" s="244"/>
      <c r="M864" s="245"/>
      <c r="N864" s="246"/>
      <c r="O864" s="246"/>
      <c r="P864" s="246"/>
      <c r="Q864" s="246"/>
      <c r="R864" s="246"/>
      <c r="S864" s="246"/>
      <c r="T864" s="247"/>
      <c r="AT864" s="248" t="s">
        <v>158</v>
      </c>
      <c r="AU864" s="248" t="s">
        <v>84</v>
      </c>
      <c r="AV864" s="12" t="s">
        <v>84</v>
      </c>
      <c r="AW864" s="12" t="s">
        <v>35</v>
      </c>
      <c r="AX864" s="12" t="s">
        <v>72</v>
      </c>
      <c r="AY864" s="248" t="s">
        <v>147</v>
      </c>
    </row>
    <row r="865" s="13" customFormat="1">
      <c r="B865" s="249"/>
      <c r="C865" s="250"/>
      <c r="D865" s="225" t="s">
        <v>158</v>
      </c>
      <c r="E865" s="251" t="s">
        <v>21</v>
      </c>
      <c r="F865" s="252" t="s">
        <v>161</v>
      </c>
      <c r="G865" s="250"/>
      <c r="H865" s="253">
        <v>1.98</v>
      </c>
      <c r="I865" s="254"/>
      <c r="J865" s="250"/>
      <c r="K865" s="250"/>
      <c r="L865" s="255"/>
      <c r="M865" s="256"/>
      <c r="N865" s="257"/>
      <c r="O865" s="257"/>
      <c r="P865" s="257"/>
      <c r="Q865" s="257"/>
      <c r="R865" s="257"/>
      <c r="S865" s="257"/>
      <c r="T865" s="258"/>
      <c r="AT865" s="259" t="s">
        <v>158</v>
      </c>
      <c r="AU865" s="259" t="s">
        <v>84</v>
      </c>
      <c r="AV865" s="13" t="s">
        <v>154</v>
      </c>
      <c r="AW865" s="13" t="s">
        <v>35</v>
      </c>
      <c r="AX865" s="13" t="s">
        <v>77</v>
      </c>
      <c r="AY865" s="259" t="s">
        <v>147</v>
      </c>
    </row>
    <row r="866" s="1" customFormat="1" ht="38.25" customHeight="1">
      <c r="B866" s="45"/>
      <c r="C866" s="213" t="s">
        <v>1077</v>
      </c>
      <c r="D866" s="213" t="s">
        <v>149</v>
      </c>
      <c r="E866" s="214" t="s">
        <v>1078</v>
      </c>
      <c r="F866" s="215" t="s">
        <v>1079</v>
      </c>
      <c r="G866" s="216" t="s">
        <v>152</v>
      </c>
      <c r="H866" s="217">
        <v>2.52</v>
      </c>
      <c r="I866" s="218"/>
      <c r="J866" s="219">
        <f>ROUND(I866*H866,2)</f>
        <v>0</v>
      </c>
      <c r="K866" s="215" t="s">
        <v>153</v>
      </c>
      <c r="L866" s="71"/>
      <c r="M866" s="220" t="s">
        <v>21</v>
      </c>
      <c r="N866" s="221" t="s">
        <v>43</v>
      </c>
      <c r="O866" s="46"/>
      <c r="P866" s="222">
        <f>O866*H866</f>
        <v>0</v>
      </c>
      <c r="Q866" s="222">
        <v>0</v>
      </c>
      <c r="R866" s="222">
        <f>Q866*H866</f>
        <v>0</v>
      </c>
      <c r="S866" s="222">
        <v>0.27000000000000002</v>
      </c>
      <c r="T866" s="223">
        <f>S866*H866</f>
        <v>0.6804</v>
      </c>
      <c r="AR866" s="23" t="s">
        <v>154</v>
      </c>
      <c r="AT866" s="23" t="s">
        <v>149</v>
      </c>
      <c r="AU866" s="23" t="s">
        <v>84</v>
      </c>
      <c r="AY866" s="23" t="s">
        <v>147</v>
      </c>
      <c r="BE866" s="224">
        <f>IF(N866="základní",J866,0)</f>
        <v>0</v>
      </c>
      <c r="BF866" s="224">
        <f>IF(N866="snížená",J866,0)</f>
        <v>0</v>
      </c>
      <c r="BG866" s="224">
        <f>IF(N866="zákl. přenesená",J866,0)</f>
        <v>0</v>
      </c>
      <c r="BH866" s="224">
        <f>IF(N866="sníž. přenesená",J866,0)</f>
        <v>0</v>
      </c>
      <c r="BI866" s="224">
        <f>IF(N866="nulová",J866,0)</f>
        <v>0</v>
      </c>
      <c r="BJ866" s="23" t="s">
        <v>77</v>
      </c>
      <c r="BK866" s="224">
        <f>ROUND(I866*H866,2)</f>
        <v>0</v>
      </c>
      <c r="BL866" s="23" t="s">
        <v>154</v>
      </c>
      <c r="BM866" s="23" t="s">
        <v>1080</v>
      </c>
    </row>
    <row r="867" s="11" customFormat="1">
      <c r="B867" s="228"/>
      <c r="C867" s="229"/>
      <c r="D867" s="225" t="s">
        <v>158</v>
      </c>
      <c r="E867" s="230" t="s">
        <v>21</v>
      </c>
      <c r="F867" s="231" t="s">
        <v>972</v>
      </c>
      <c r="G867" s="229"/>
      <c r="H867" s="230" t="s">
        <v>21</v>
      </c>
      <c r="I867" s="232"/>
      <c r="J867" s="229"/>
      <c r="K867" s="229"/>
      <c r="L867" s="233"/>
      <c r="M867" s="234"/>
      <c r="N867" s="235"/>
      <c r="O867" s="235"/>
      <c r="P867" s="235"/>
      <c r="Q867" s="235"/>
      <c r="R867" s="235"/>
      <c r="S867" s="235"/>
      <c r="T867" s="236"/>
      <c r="AT867" s="237" t="s">
        <v>158</v>
      </c>
      <c r="AU867" s="237" t="s">
        <v>84</v>
      </c>
      <c r="AV867" s="11" t="s">
        <v>77</v>
      </c>
      <c r="AW867" s="11" t="s">
        <v>35</v>
      </c>
      <c r="AX867" s="11" t="s">
        <v>72</v>
      </c>
      <c r="AY867" s="237" t="s">
        <v>147</v>
      </c>
    </row>
    <row r="868" s="12" customFormat="1">
      <c r="B868" s="238"/>
      <c r="C868" s="239"/>
      <c r="D868" s="225" t="s">
        <v>158</v>
      </c>
      <c r="E868" s="240" t="s">
        <v>21</v>
      </c>
      <c r="F868" s="241" t="s">
        <v>1081</v>
      </c>
      <c r="G868" s="239"/>
      <c r="H868" s="242">
        <v>2.52</v>
      </c>
      <c r="I868" s="243"/>
      <c r="J868" s="239"/>
      <c r="K868" s="239"/>
      <c r="L868" s="244"/>
      <c r="M868" s="245"/>
      <c r="N868" s="246"/>
      <c r="O868" s="246"/>
      <c r="P868" s="246"/>
      <c r="Q868" s="246"/>
      <c r="R868" s="246"/>
      <c r="S868" s="246"/>
      <c r="T868" s="247"/>
      <c r="AT868" s="248" t="s">
        <v>158</v>
      </c>
      <c r="AU868" s="248" t="s">
        <v>84</v>
      </c>
      <c r="AV868" s="12" t="s">
        <v>84</v>
      </c>
      <c r="AW868" s="12" t="s">
        <v>35</v>
      </c>
      <c r="AX868" s="12" t="s">
        <v>72</v>
      </c>
      <c r="AY868" s="248" t="s">
        <v>147</v>
      </c>
    </row>
    <row r="869" s="13" customFormat="1">
      <c r="B869" s="249"/>
      <c r="C869" s="250"/>
      <c r="D869" s="225" t="s">
        <v>158</v>
      </c>
      <c r="E869" s="251" t="s">
        <v>21</v>
      </c>
      <c r="F869" s="252" t="s">
        <v>161</v>
      </c>
      <c r="G869" s="250"/>
      <c r="H869" s="253">
        <v>2.52</v>
      </c>
      <c r="I869" s="254"/>
      <c r="J869" s="250"/>
      <c r="K869" s="250"/>
      <c r="L869" s="255"/>
      <c r="M869" s="256"/>
      <c r="N869" s="257"/>
      <c r="O869" s="257"/>
      <c r="P869" s="257"/>
      <c r="Q869" s="257"/>
      <c r="R869" s="257"/>
      <c r="S869" s="257"/>
      <c r="T869" s="258"/>
      <c r="AT869" s="259" t="s">
        <v>158</v>
      </c>
      <c r="AU869" s="259" t="s">
        <v>84</v>
      </c>
      <c r="AV869" s="13" t="s">
        <v>154</v>
      </c>
      <c r="AW869" s="13" t="s">
        <v>35</v>
      </c>
      <c r="AX869" s="13" t="s">
        <v>77</v>
      </c>
      <c r="AY869" s="259" t="s">
        <v>147</v>
      </c>
    </row>
    <row r="870" s="1" customFormat="1" ht="38.25" customHeight="1">
      <c r="B870" s="45"/>
      <c r="C870" s="213" t="s">
        <v>1082</v>
      </c>
      <c r="D870" s="213" t="s">
        <v>149</v>
      </c>
      <c r="E870" s="214" t="s">
        <v>1083</v>
      </c>
      <c r="F870" s="215" t="s">
        <v>1084</v>
      </c>
      <c r="G870" s="216" t="s">
        <v>168</v>
      </c>
      <c r="H870" s="217">
        <v>7.9880000000000004</v>
      </c>
      <c r="I870" s="218"/>
      <c r="J870" s="219">
        <f>ROUND(I870*H870,2)</f>
        <v>0</v>
      </c>
      <c r="K870" s="215" t="s">
        <v>153</v>
      </c>
      <c r="L870" s="71"/>
      <c r="M870" s="220" t="s">
        <v>21</v>
      </c>
      <c r="N870" s="221" t="s">
        <v>43</v>
      </c>
      <c r="O870" s="46"/>
      <c r="P870" s="222">
        <f>O870*H870</f>
        <v>0</v>
      </c>
      <c r="Q870" s="222">
        <v>0</v>
      </c>
      <c r="R870" s="222">
        <f>Q870*H870</f>
        <v>0</v>
      </c>
      <c r="S870" s="222">
        <v>1.8</v>
      </c>
      <c r="T870" s="223">
        <f>S870*H870</f>
        <v>14.378400000000001</v>
      </c>
      <c r="AR870" s="23" t="s">
        <v>154</v>
      </c>
      <c r="AT870" s="23" t="s">
        <v>149</v>
      </c>
      <c r="AU870" s="23" t="s">
        <v>84</v>
      </c>
      <c r="AY870" s="23" t="s">
        <v>147</v>
      </c>
      <c r="BE870" s="224">
        <f>IF(N870="základní",J870,0)</f>
        <v>0</v>
      </c>
      <c r="BF870" s="224">
        <f>IF(N870="snížená",J870,0)</f>
        <v>0</v>
      </c>
      <c r="BG870" s="224">
        <f>IF(N870="zákl. přenesená",J870,0)</f>
        <v>0</v>
      </c>
      <c r="BH870" s="224">
        <f>IF(N870="sníž. přenesená",J870,0)</f>
        <v>0</v>
      </c>
      <c r="BI870" s="224">
        <f>IF(N870="nulová",J870,0)</f>
        <v>0</v>
      </c>
      <c r="BJ870" s="23" t="s">
        <v>77</v>
      </c>
      <c r="BK870" s="224">
        <f>ROUND(I870*H870,2)</f>
        <v>0</v>
      </c>
      <c r="BL870" s="23" t="s">
        <v>154</v>
      </c>
      <c r="BM870" s="23" t="s">
        <v>1085</v>
      </c>
    </row>
    <row r="871" s="11" customFormat="1">
      <c r="B871" s="228"/>
      <c r="C871" s="229"/>
      <c r="D871" s="225" t="s">
        <v>158</v>
      </c>
      <c r="E871" s="230" t="s">
        <v>21</v>
      </c>
      <c r="F871" s="231" t="s">
        <v>972</v>
      </c>
      <c r="G871" s="229"/>
      <c r="H871" s="230" t="s">
        <v>21</v>
      </c>
      <c r="I871" s="232"/>
      <c r="J871" s="229"/>
      <c r="K871" s="229"/>
      <c r="L871" s="233"/>
      <c r="M871" s="234"/>
      <c r="N871" s="235"/>
      <c r="O871" s="235"/>
      <c r="P871" s="235"/>
      <c r="Q871" s="235"/>
      <c r="R871" s="235"/>
      <c r="S871" s="235"/>
      <c r="T871" s="236"/>
      <c r="AT871" s="237" t="s">
        <v>158</v>
      </c>
      <c r="AU871" s="237" t="s">
        <v>84</v>
      </c>
      <c r="AV871" s="11" t="s">
        <v>77</v>
      </c>
      <c r="AW871" s="11" t="s">
        <v>35</v>
      </c>
      <c r="AX871" s="11" t="s">
        <v>72</v>
      </c>
      <c r="AY871" s="237" t="s">
        <v>147</v>
      </c>
    </row>
    <row r="872" s="12" customFormat="1">
      <c r="B872" s="238"/>
      <c r="C872" s="239"/>
      <c r="D872" s="225" t="s">
        <v>158</v>
      </c>
      <c r="E872" s="240" t="s">
        <v>21</v>
      </c>
      <c r="F872" s="241" t="s">
        <v>1086</v>
      </c>
      <c r="G872" s="239"/>
      <c r="H872" s="242">
        <v>1.3999999999999999</v>
      </c>
      <c r="I872" s="243"/>
      <c r="J872" s="239"/>
      <c r="K872" s="239"/>
      <c r="L872" s="244"/>
      <c r="M872" s="245"/>
      <c r="N872" s="246"/>
      <c r="O872" s="246"/>
      <c r="P872" s="246"/>
      <c r="Q872" s="246"/>
      <c r="R872" s="246"/>
      <c r="S872" s="246"/>
      <c r="T872" s="247"/>
      <c r="AT872" s="248" t="s">
        <v>158</v>
      </c>
      <c r="AU872" s="248" t="s">
        <v>84</v>
      </c>
      <c r="AV872" s="12" t="s">
        <v>84</v>
      </c>
      <c r="AW872" s="12" t="s">
        <v>35</v>
      </c>
      <c r="AX872" s="12" t="s">
        <v>72</v>
      </c>
      <c r="AY872" s="248" t="s">
        <v>147</v>
      </c>
    </row>
    <row r="873" s="12" customFormat="1">
      <c r="B873" s="238"/>
      <c r="C873" s="239"/>
      <c r="D873" s="225" t="s">
        <v>158</v>
      </c>
      <c r="E873" s="240" t="s">
        <v>21</v>
      </c>
      <c r="F873" s="241" t="s">
        <v>1087</v>
      </c>
      <c r="G873" s="239"/>
      <c r="H873" s="242">
        <v>1.8919999999999999</v>
      </c>
      <c r="I873" s="243"/>
      <c r="J873" s="239"/>
      <c r="K873" s="239"/>
      <c r="L873" s="244"/>
      <c r="M873" s="245"/>
      <c r="N873" s="246"/>
      <c r="O873" s="246"/>
      <c r="P873" s="246"/>
      <c r="Q873" s="246"/>
      <c r="R873" s="246"/>
      <c r="S873" s="246"/>
      <c r="T873" s="247"/>
      <c r="AT873" s="248" t="s">
        <v>158</v>
      </c>
      <c r="AU873" s="248" t="s">
        <v>84</v>
      </c>
      <c r="AV873" s="12" t="s">
        <v>84</v>
      </c>
      <c r="AW873" s="12" t="s">
        <v>35</v>
      </c>
      <c r="AX873" s="12" t="s">
        <v>72</v>
      </c>
      <c r="AY873" s="248" t="s">
        <v>147</v>
      </c>
    </row>
    <row r="874" s="12" customFormat="1">
      <c r="B874" s="238"/>
      <c r="C874" s="239"/>
      <c r="D874" s="225" t="s">
        <v>158</v>
      </c>
      <c r="E874" s="240" t="s">
        <v>21</v>
      </c>
      <c r="F874" s="241" t="s">
        <v>1088</v>
      </c>
      <c r="G874" s="239"/>
      <c r="H874" s="242">
        <v>1.6799999999999999</v>
      </c>
      <c r="I874" s="243"/>
      <c r="J874" s="239"/>
      <c r="K874" s="239"/>
      <c r="L874" s="244"/>
      <c r="M874" s="245"/>
      <c r="N874" s="246"/>
      <c r="O874" s="246"/>
      <c r="P874" s="246"/>
      <c r="Q874" s="246"/>
      <c r="R874" s="246"/>
      <c r="S874" s="246"/>
      <c r="T874" s="247"/>
      <c r="AT874" s="248" t="s">
        <v>158</v>
      </c>
      <c r="AU874" s="248" t="s">
        <v>84</v>
      </c>
      <c r="AV874" s="12" t="s">
        <v>84</v>
      </c>
      <c r="AW874" s="12" t="s">
        <v>35</v>
      </c>
      <c r="AX874" s="12" t="s">
        <v>72</v>
      </c>
      <c r="AY874" s="248" t="s">
        <v>147</v>
      </c>
    </row>
    <row r="875" s="12" customFormat="1">
      <c r="B875" s="238"/>
      <c r="C875" s="239"/>
      <c r="D875" s="225" t="s">
        <v>158</v>
      </c>
      <c r="E875" s="240" t="s">
        <v>21</v>
      </c>
      <c r="F875" s="241" t="s">
        <v>1089</v>
      </c>
      <c r="G875" s="239"/>
      <c r="H875" s="242">
        <v>1.508</v>
      </c>
      <c r="I875" s="243"/>
      <c r="J875" s="239"/>
      <c r="K875" s="239"/>
      <c r="L875" s="244"/>
      <c r="M875" s="245"/>
      <c r="N875" s="246"/>
      <c r="O875" s="246"/>
      <c r="P875" s="246"/>
      <c r="Q875" s="246"/>
      <c r="R875" s="246"/>
      <c r="S875" s="246"/>
      <c r="T875" s="247"/>
      <c r="AT875" s="248" t="s">
        <v>158</v>
      </c>
      <c r="AU875" s="248" t="s">
        <v>84</v>
      </c>
      <c r="AV875" s="12" t="s">
        <v>84</v>
      </c>
      <c r="AW875" s="12" t="s">
        <v>35</v>
      </c>
      <c r="AX875" s="12" t="s">
        <v>72</v>
      </c>
      <c r="AY875" s="248" t="s">
        <v>147</v>
      </c>
    </row>
    <row r="876" s="12" customFormat="1">
      <c r="B876" s="238"/>
      <c r="C876" s="239"/>
      <c r="D876" s="225" t="s">
        <v>158</v>
      </c>
      <c r="E876" s="240" t="s">
        <v>21</v>
      </c>
      <c r="F876" s="241" t="s">
        <v>1090</v>
      </c>
      <c r="G876" s="239"/>
      <c r="H876" s="242">
        <v>1.508</v>
      </c>
      <c r="I876" s="243"/>
      <c r="J876" s="239"/>
      <c r="K876" s="239"/>
      <c r="L876" s="244"/>
      <c r="M876" s="245"/>
      <c r="N876" s="246"/>
      <c r="O876" s="246"/>
      <c r="P876" s="246"/>
      <c r="Q876" s="246"/>
      <c r="R876" s="246"/>
      <c r="S876" s="246"/>
      <c r="T876" s="247"/>
      <c r="AT876" s="248" t="s">
        <v>158</v>
      </c>
      <c r="AU876" s="248" t="s">
        <v>84</v>
      </c>
      <c r="AV876" s="12" t="s">
        <v>84</v>
      </c>
      <c r="AW876" s="12" t="s">
        <v>35</v>
      </c>
      <c r="AX876" s="12" t="s">
        <v>72</v>
      </c>
      <c r="AY876" s="248" t="s">
        <v>147</v>
      </c>
    </row>
    <row r="877" s="13" customFormat="1">
      <c r="B877" s="249"/>
      <c r="C877" s="250"/>
      <c r="D877" s="225" t="s">
        <v>158</v>
      </c>
      <c r="E877" s="251" t="s">
        <v>21</v>
      </c>
      <c r="F877" s="252" t="s">
        <v>161</v>
      </c>
      <c r="G877" s="250"/>
      <c r="H877" s="253">
        <v>7.9880000000000004</v>
      </c>
      <c r="I877" s="254"/>
      <c r="J877" s="250"/>
      <c r="K877" s="250"/>
      <c r="L877" s="255"/>
      <c r="M877" s="256"/>
      <c r="N877" s="257"/>
      <c r="O877" s="257"/>
      <c r="P877" s="257"/>
      <c r="Q877" s="257"/>
      <c r="R877" s="257"/>
      <c r="S877" s="257"/>
      <c r="T877" s="258"/>
      <c r="AT877" s="259" t="s">
        <v>158</v>
      </c>
      <c r="AU877" s="259" t="s">
        <v>84</v>
      </c>
      <c r="AV877" s="13" t="s">
        <v>154</v>
      </c>
      <c r="AW877" s="13" t="s">
        <v>35</v>
      </c>
      <c r="AX877" s="13" t="s">
        <v>77</v>
      </c>
      <c r="AY877" s="259" t="s">
        <v>147</v>
      </c>
    </row>
    <row r="878" s="1" customFormat="1" ht="38.25" customHeight="1">
      <c r="B878" s="45"/>
      <c r="C878" s="213" t="s">
        <v>1091</v>
      </c>
      <c r="D878" s="213" t="s">
        <v>149</v>
      </c>
      <c r="E878" s="214" t="s">
        <v>1092</v>
      </c>
      <c r="F878" s="215" t="s">
        <v>1093</v>
      </c>
      <c r="G878" s="216" t="s">
        <v>443</v>
      </c>
      <c r="H878" s="217">
        <v>9.5999999999999996</v>
      </c>
      <c r="I878" s="218"/>
      <c r="J878" s="219">
        <f>ROUND(I878*H878,2)</f>
        <v>0</v>
      </c>
      <c r="K878" s="215" t="s">
        <v>153</v>
      </c>
      <c r="L878" s="71"/>
      <c r="M878" s="220" t="s">
        <v>21</v>
      </c>
      <c r="N878" s="221" t="s">
        <v>43</v>
      </c>
      <c r="O878" s="46"/>
      <c r="P878" s="222">
        <f>O878*H878</f>
        <v>0</v>
      </c>
      <c r="Q878" s="222">
        <v>0</v>
      </c>
      <c r="R878" s="222">
        <f>Q878*H878</f>
        <v>0</v>
      </c>
      <c r="S878" s="222">
        <v>0.065000000000000002</v>
      </c>
      <c r="T878" s="223">
        <f>S878*H878</f>
        <v>0.624</v>
      </c>
      <c r="AR878" s="23" t="s">
        <v>154</v>
      </c>
      <c r="AT878" s="23" t="s">
        <v>149</v>
      </c>
      <c r="AU878" s="23" t="s">
        <v>84</v>
      </c>
      <c r="AY878" s="23" t="s">
        <v>147</v>
      </c>
      <c r="BE878" s="224">
        <f>IF(N878="základní",J878,0)</f>
        <v>0</v>
      </c>
      <c r="BF878" s="224">
        <f>IF(N878="snížená",J878,0)</f>
        <v>0</v>
      </c>
      <c r="BG878" s="224">
        <f>IF(N878="zákl. přenesená",J878,0)</f>
        <v>0</v>
      </c>
      <c r="BH878" s="224">
        <f>IF(N878="sníž. přenesená",J878,0)</f>
        <v>0</v>
      </c>
      <c r="BI878" s="224">
        <f>IF(N878="nulová",J878,0)</f>
        <v>0</v>
      </c>
      <c r="BJ878" s="23" t="s">
        <v>77</v>
      </c>
      <c r="BK878" s="224">
        <f>ROUND(I878*H878,2)</f>
        <v>0</v>
      </c>
      <c r="BL878" s="23" t="s">
        <v>154</v>
      </c>
      <c r="BM878" s="23" t="s">
        <v>1094</v>
      </c>
    </row>
    <row r="879" s="11" customFormat="1">
      <c r="B879" s="228"/>
      <c r="C879" s="229"/>
      <c r="D879" s="225" t="s">
        <v>158</v>
      </c>
      <c r="E879" s="230" t="s">
        <v>21</v>
      </c>
      <c r="F879" s="231" t="s">
        <v>1095</v>
      </c>
      <c r="G879" s="229"/>
      <c r="H879" s="230" t="s">
        <v>21</v>
      </c>
      <c r="I879" s="232"/>
      <c r="J879" s="229"/>
      <c r="K879" s="229"/>
      <c r="L879" s="233"/>
      <c r="M879" s="234"/>
      <c r="N879" s="235"/>
      <c r="O879" s="235"/>
      <c r="P879" s="235"/>
      <c r="Q879" s="235"/>
      <c r="R879" s="235"/>
      <c r="S879" s="235"/>
      <c r="T879" s="236"/>
      <c r="AT879" s="237" t="s">
        <v>158</v>
      </c>
      <c r="AU879" s="237" t="s">
        <v>84</v>
      </c>
      <c r="AV879" s="11" t="s">
        <v>77</v>
      </c>
      <c r="AW879" s="11" t="s">
        <v>35</v>
      </c>
      <c r="AX879" s="11" t="s">
        <v>72</v>
      </c>
      <c r="AY879" s="237" t="s">
        <v>147</v>
      </c>
    </row>
    <row r="880" s="12" customFormat="1">
      <c r="B880" s="238"/>
      <c r="C880" s="239"/>
      <c r="D880" s="225" t="s">
        <v>158</v>
      </c>
      <c r="E880" s="240" t="s">
        <v>21</v>
      </c>
      <c r="F880" s="241" t="s">
        <v>1096</v>
      </c>
      <c r="G880" s="239"/>
      <c r="H880" s="242">
        <v>9.5999999999999996</v>
      </c>
      <c r="I880" s="243"/>
      <c r="J880" s="239"/>
      <c r="K880" s="239"/>
      <c r="L880" s="244"/>
      <c r="M880" s="245"/>
      <c r="N880" s="246"/>
      <c r="O880" s="246"/>
      <c r="P880" s="246"/>
      <c r="Q880" s="246"/>
      <c r="R880" s="246"/>
      <c r="S880" s="246"/>
      <c r="T880" s="247"/>
      <c r="AT880" s="248" t="s">
        <v>158</v>
      </c>
      <c r="AU880" s="248" t="s">
        <v>84</v>
      </c>
      <c r="AV880" s="12" t="s">
        <v>84</v>
      </c>
      <c r="AW880" s="12" t="s">
        <v>35</v>
      </c>
      <c r="AX880" s="12" t="s">
        <v>72</v>
      </c>
      <c r="AY880" s="248" t="s">
        <v>147</v>
      </c>
    </row>
    <row r="881" s="13" customFormat="1">
      <c r="B881" s="249"/>
      <c r="C881" s="250"/>
      <c r="D881" s="225" t="s">
        <v>158</v>
      </c>
      <c r="E881" s="251" t="s">
        <v>21</v>
      </c>
      <c r="F881" s="252" t="s">
        <v>161</v>
      </c>
      <c r="G881" s="250"/>
      <c r="H881" s="253">
        <v>9.5999999999999996</v>
      </c>
      <c r="I881" s="254"/>
      <c r="J881" s="250"/>
      <c r="K881" s="250"/>
      <c r="L881" s="255"/>
      <c r="M881" s="256"/>
      <c r="N881" s="257"/>
      <c r="O881" s="257"/>
      <c r="P881" s="257"/>
      <c r="Q881" s="257"/>
      <c r="R881" s="257"/>
      <c r="S881" s="257"/>
      <c r="T881" s="258"/>
      <c r="AT881" s="259" t="s">
        <v>158</v>
      </c>
      <c r="AU881" s="259" t="s">
        <v>84</v>
      </c>
      <c r="AV881" s="13" t="s">
        <v>154</v>
      </c>
      <c r="AW881" s="13" t="s">
        <v>35</v>
      </c>
      <c r="AX881" s="13" t="s">
        <v>77</v>
      </c>
      <c r="AY881" s="259" t="s">
        <v>147</v>
      </c>
    </row>
    <row r="882" s="1" customFormat="1" ht="38.25" customHeight="1">
      <c r="B882" s="45"/>
      <c r="C882" s="213" t="s">
        <v>1097</v>
      </c>
      <c r="D882" s="213" t="s">
        <v>149</v>
      </c>
      <c r="E882" s="214" t="s">
        <v>1092</v>
      </c>
      <c r="F882" s="215" t="s">
        <v>1093</v>
      </c>
      <c r="G882" s="216" t="s">
        <v>443</v>
      </c>
      <c r="H882" s="217">
        <v>49.200000000000003</v>
      </c>
      <c r="I882" s="218"/>
      <c r="J882" s="219">
        <f>ROUND(I882*H882,2)</f>
        <v>0</v>
      </c>
      <c r="K882" s="215" t="s">
        <v>153</v>
      </c>
      <c r="L882" s="71"/>
      <c r="M882" s="220" t="s">
        <v>21</v>
      </c>
      <c r="N882" s="221" t="s">
        <v>43</v>
      </c>
      <c r="O882" s="46"/>
      <c r="P882" s="222">
        <f>O882*H882</f>
        <v>0</v>
      </c>
      <c r="Q882" s="222">
        <v>0</v>
      </c>
      <c r="R882" s="222">
        <f>Q882*H882</f>
        <v>0</v>
      </c>
      <c r="S882" s="222">
        <v>0.065000000000000002</v>
      </c>
      <c r="T882" s="223">
        <f>S882*H882</f>
        <v>3.1980000000000004</v>
      </c>
      <c r="AR882" s="23" t="s">
        <v>154</v>
      </c>
      <c r="AT882" s="23" t="s">
        <v>149</v>
      </c>
      <c r="AU882" s="23" t="s">
        <v>84</v>
      </c>
      <c r="AY882" s="23" t="s">
        <v>147</v>
      </c>
      <c r="BE882" s="224">
        <f>IF(N882="základní",J882,0)</f>
        <v>0</v>
      </c>
      <c r="BF882" s="224">
        <f>IF(N882="snížená",J882,0)</f>
        <v>0</v>
      </c>
      <c r="BG882" s="224">
        <f>IF(N882="zákl. přenesená",J882,0)</f>
        <v>0</v>
      </c>
      <c r="BH882" s="224">
        <f>IF(N882="sníž. přenesená",J882,0)</f>
        <v>0</v>
      </c>
      <c r="BI882" s="224">
        <f>IF(N882="nulová",J882,0)</f>
        <v>0</v>
      </c>
      <c r="BJ882" s="23" t="s">
        <v>77</v>
      </c>
      <c r="BK882" s="224">
        <f>ROUND(I882*H882,2)</f>
        <v>0</v>
      </c>
      <c r="BL882" s="23" t="s">
        <v>154</v>
      </c>
      <c r="BM882" s="23" t="s">
        <v>1098</v>
      </c>
    </row>
    <row r="883" s="11" customFormat="1">
      <c r="B883" s="228"/>
      <c r="C883" s="229"/>
      <c r="D883" s="225" t="s">
        <v>158</v>
      </c>
      <c r="E883" s="230" t="s">
        <v>21</v>
      </c>
      <c r="F883" s="231" t="s">
        <v>1095</v>
      </c>
      <c r="G883" s="229"/>
      <c r="H883" s="230" t="s">
        <v>21</v>
      </c>
      <c r="I883" s="232"/>
      <c r="J883" s="229"/>
      <c r="K883" s="229"/>
      <c r="L883" s="233"/>
      <c r="M883" s="234"/>
      <c r="N883" s="235"/>
      <c r="O883" s="235"/>
      <c r="P883" s="235"/>
      <c r="Q883" s="235"/>
      <c r="R883" s="235"/>
      <c r="S883" s="235"/>
      <c r="T883" s="236"/>
      <c r="AT883" s="237" t="s">
        <v>158</v>
      </c>
      <c r="AU883" s="237" t="s">
        <v>84</v>
      </c>
      <c r="AV883" s="11" t="s">
        <v>77</v>
      </c>
      <c r="AW883" s="11" t="s">
        <v>35</v>
      </c>
      <c r="AX883" s="11" t="s">
        <v>72</v>
      </c>
      <c r="AY883" s="237" t="s">
        <v>147</v>
      </c>
    </row>
    <row r="884" s="12" customFormat="1">
      <c r="B884" s="238"/>
      <c r="C884" s="239"/>
      <c r="D884" s="225" t="s">
        <v>158</v>
      </c>
      <c r="E884" s="240" t="s">
        <v>21</v>
      </c>
      <c r="F884" s="241" t="s">
        <v>1099</v>
      </c>
      <c r="G884" s="239"/>
      <c r="H884" s="242">
        <v>33.600000000000001</v>
      </c>
      <c r="I884" s="243"/>
      <c r="J884" s="239"/>
      <c r="K884" s="239"/>
      <c r="L884" s="244"/>
      <c r="M884" s="245"/>
      <c r="N884" s="246"/>
      <c r="O884" s="246"/>
      <c r="P884" s="246"/>
      <c r="Q884" s="246"/>
      <c r="R884" s="246"/>
      <c r="S884" s="246"/>
      <c r="T884" s="247"/>
      <c r="AT884" s="248" t="s">
        <v>158</v>
      </c>
      <c r="AU884" s="248" t="s">
        <v>84</v>
      </c>
      <c r="AV884" s="12" t="s">
        <v>84</v>
      </c>
      <c r="AW884" s="12" t="s">
        <v>35</v>
      </c>
      <c r="AX884" s="12" t="s">
        <v>72</v>
      </c>
      <c r="AY884" s="248" t="s">
        <v>147</v>
      </c>
    </row>
    <row r="885" s="12" customFormat="1">
      <c r="B885" s="238"/>
      <c r="C885" s="239"/>
      <c r="D885" s="225" t="s">
        <v>158</v>
      </c>
      <c r="E885" s="240" t="s">
        <v>21</v>
      </c>
      <c r="F885" s="241" t="s">
        <v>1100</v>
      </c>
      <c r="G885" s="239"/>
      <c r="H885" s="242">
        <v>15.6</v>
      </c>
      <c r="I885" s="243"/>
      <c r="J885" s="239"/>
      <c r="K885" s="239"/>
      <c r="L885" s="244"/>
      <c r="M885" s="245"/>
      <c r="N885" s="246"/>
      <c r="O885" s="246"/>
      <c r="P885" s="246"/>
      <c r="Q885" s="246"/>
      <c r="R885" s="246"/>
      <c r="S885" s="246"/>
      <c r="T885" s="247"/>
      <c r="AT885" s="248" t="s">
        <v>158</v>
      </c>
      <c r="AU885" s="248" t="s">
        <v>84</v>
      </c>
      <c r="AV885" s="12" t="s">
        <v>84</v>
      </c>
      <c r="AW885" s="12" t="s">
        <v>35</v>
      </c>
      <c r="AX885" s="12" t="s">
        <v>72</v>
      </c>
      <c r="AY885" s="248" t="s">
        <v>147</v>
      </c>
    </row>
    <row r="886" s="13" customFormat="1">
      <c r="B886" s="249"/>
      <c r="C886" s="250"/>
      <c r="D886" s="225" t="s">
        <v>158</v>
      </c>
      <c r="E886" s="251" t="s">
        <v>21</v>
      </c>
      <c r="F886" s="252" t="s">
        <v>161</v>
      </c>
      <c r="G886" s="250"/>
      <c r="H886" s="253">
        <v>49.200000000000003</v>
      </c>
      <c r="I886" s="254"/>
      <c r="J886" s="250"/>
      <c r="K886" s="250"/>
      <c r="L886" s="255"/>
      <c r="M886" s="256"/>
      <c r="N886" s="257"/>
      <c r="O886" s="257"/>
      <c r="P886" s="257"/>
      <c r="Q886" s="257"/>
      <c r="R886" s="257"/>
      <c r="S886" s="257"/>
      <c r="T886" s="258"/>
      <c r="AT886" s="259" t="s">
        <v>158</v>
      </c>
      <c r="AU886" s="259" t="s">
        <v>84</v>
      </c>
      <c r="AV886" s="13" t="s">
        <v>154</v>
      </c>
      <c r="AW886" s="13" t="s">
        <v>35</v>
      </c>
      <c r="AX886" s="13" t="s">
        <v>77</v>
      </c>
      <c r="AY886" s="259" t="s">
        <v>147</v>
      </c>
    </row>
    <row r="887" s="1" customFormat="1" ht="25.5" customHeight="1">
      <c r="B887" s="45"/>
      <c r="C887" s="213" t="s">
        <v>1101</v>
      </c>
      <c r="D887" s="213" t="s">
        <v>149</v>
      </c>
      <c r="E887" s="214" t="s">
        <v>1102</v>
      </c>
      <c r="F887" s="215" t="s">
        <v>1103</v>
      </c>
      <c r="G887" s="216" t="s">
        <v>443</v>
      </c>
      <c r="H887" s="217">
        <v>70</v>
      </c>
      <c r="I887" s="218"/>
      <c r="J887" s="219">
        <f>ROUND(I887*H887,2)</f>
        <v>0</v>
      </c>
      <c r="K887" s="215" t="s">
        <v>153</v>
      </c>
      <c r="L887" s="71"/>
      <c r="M887" s="220" t="s">
        <v>21</v>
      </c>
      <c r="N887" s="221" t="s">
        <v>43</v>
      </c>
      <c r="O887" s="46"/>
      <c r="P887" s="222">
        <f>O887*H887</f>
        <v>0</v>
      </c>
      <c r="Q887" s="222">
        <v>0</v>
      </c>
      <c r="R887" s="222">
        <f>Q887*H887</f>
        <v>0</v>
      </c>
      <c r="S887" s="222">
        <v>0.01</v>
      </c>
      <c r="T887" s="223">
        <f>S887*H887</f>
        <v>0.70000000000000007</v>
      </c>
      <c r="AR887" s="23" t="s">
        <v>154</v>
      </c>
      <c r="AT887" s="23" t="s">
        <v>149</v>
      </c>
      <c r="AU887" s="23" t="s">
        <v>84</v>
      </c>
      <c r="AY887" s="23" t="s">
        <v>147</v>
      </c>
      <c r="BE887" s="224">
        <f>IF(N887="základní",J887,0)</f>
        <v>0</v>
      </c>
      <c r="BF887" s="224">
        <f>IF(N887="snížená",J887,0)</f>
        <v>0</v>
      </c>
      <c r="BG887" s="224">
        <f>IF(N887="zákl. přenesená",J887,0)</f>
        <v>0</v>
      </c>
      <c r="BH887" s="224">
        <f>IF(N887="sníž. přenesená",J887,0)</f>
        <v>0</v>
      </c>
      <c r="BI887" s="224">
        <f>IF(N887="nulová",J887,0)</f>
        <v>0</v>
      </c>
      <c r="BJ887" s="23" t="s">
        <v>77</v>
      </c>
      <c r="BK887" s="224">
        <f>ROUND(I887*H887,2)</f>
        <v>0</v>
      </c>
      <c r="BL887" s="23" t="s">
        <v>154</v>
      </c>
      <c r="BM887" s="23" t="s">
        <v>1104</v>
      </c>
    </row>
    <row r="888" s="12" customFormat="1">
      <c r="B888" s="238"/>
      <c r="C888" s="239"/>
      <c r="D888" s="225" t="s">
        <v>158</v>
      </c>
      <c r="E888" s="240" t="s">
        <v>21</v>
      </c>
      <c r="F888" s="241" t="s">
        <v>1105</v>
      </c>
      <c r="G888" s="239"/>
      <c r="H888" s="242">
        <v>70</v>
      </c>
      <c r="I888" s="243"/>
      <c r="J888" s="239"/>
      <c r="K888" s="239"/>
      <c r="L888" s="244"/>
      <c r="M888" s="245"/>
      <c r="N888" s="246"/>
      <c r="O888" s="246"/>
      <c r="P888" s="246"/>
      <c r="Q888" s="246"/>
      <c r="R888" s="246"/>
      <c r="S888" s="246"/>
      <c r="T888" s="247"/>
      <c r="AT888" s="248" t="s">
        <v>158</v>
      </c>
      <c r="AU888" s="248" t="s">
        <v>84</v>
      </c>
      <c r="AV888" s="12" t="s">
        <v>84</v>
      </c>
      <c r="AW888" s="12" t="s">
        <v>35</v>
      </c>
      <c r="AX888" s="12" t="s">
        <v>72</v>
      </c>
      <c r="AY888" s="248" t="s">
        <v>147</v>
      </c>
    </row>
    <row r="889" s="13" customFormat="1">
      <c r="B889" s="249"/>
      <c r="C889" s="250"/>
      <c r="D889" s="225" t="s">
        <v>158</v>
      </c>
      <c r="E889" s="251" t="s">
        <v>21</v>
      </c>
      <c r="F889" s="252" t="s">
        <v>161</v>
      </c>
      <c r="G889" s="250"/>
      <c r="H889" s="253">
        <v>70</v>
      </c>
      <c r="I889" s="254"/>
      <c r="J889" s="250"/>
      <c r="K889" s="250"/>
      <c r="L889" s="255"/>
      <c r="M889" s="256"/>
      <c r="N889" s="257"/>
      <c r="O889" s="257"/>
      <c r="P889" s="257"/>
      <c r="Q889" s="257"/>
      <c r="R889" s="257"/>
      <c r="S889" s="257"/>
      <c r="T889" s="258"/>
      <c r="AT889" s="259" t="s">
        <v>158</v>
      </c>
      <c r="AU889" s="259" t="s">
        <v>84</v>
      </c>
      <c r="AV889" s="13" t="s">
        <v>154</v>
      </c>
      <c r="AW889" s="13" t="s">
        <v>35</v>
      </c>
      <c r="AX889" s="13" t="s">
        <v>77</v>
      </c>
      <c r="AY889" s="259" t="s">
        <v>147</v>
      </c>
    </row>
    <row r="890" s="1" customFormat="1" ht="25.5" customHeight="1">
      <c r="B890" s="45"/>
      <c r="C890" s="213" t="s">
        <v>1106</v>
      </c>
      <c r="D890" s="213" t="s">
        <v>149</v>
      </c>
      <c r="E890" s="214" t="s">
        <v>1107</v>
      </c>
      <c r="F890" s="215" t="s">
        <v>1108</v>
      </c>
      <c r="G890" s="216" t="s">
        <v>443</v>
      </c>
      <c r="H890" s="217">
        <v>99</v>
      </c>
      <c r="I890" s="218"/>
      <c r="J890" s="219">
        <f>ROUND(I890*H890,2)</f>
        <v>0</v>
      </c>
      <c r="K890" s="215" t="s">
        <v>153</v>
      </c>
      <c r="L890" s="71"/>
      <c r="M890" s="220" t="s">
        <v>21</v>
      </c>
      <c r="N890" s="221" t="s">
        <v>43</v>
      </c>
      <c r="O890" s="46"/>
      <c r="P890" s="222">
        <f>O890*H890</f>
        <v>0</v>
      </c>
      <c r="Q890" s="222">
        <v>0</v>
      </c>
      <c r="R890" s="222">
        <f>Q890*H890</f>
        <v>0</v>
      </c>
      <c r="S890" s="222">
        <v>0.067000000000000004</v>
      </c>
      <c r="T890" s="223">
        <f>S890*H890</f>
        <v>6.633</v>
      </c>
      <c r="AR890" s="23" t="s">
        <v>154</v>
      </c>
      <c r="AT890" s="23" t="s">
        <v>149</v>
      </c>
      <c r="AU890" s="23" t="s">
        <v>84</v>
      </c>
      <c r="AY890" s="23" t="s">
        <v>147</v>
      </c>
      <c r="BE890" s="224">
        <f>IF(N890="základní",J890,0)</f>
        <v>0</v>
      </c>
      <c r="BF890" s="224">
        <f>IF(N890="snížená",J890,0)</f>
        <v>0</v>
      </c>
      <c r="BG890" s="224">
        <f>IF(N890="zákl. přenesená",J890,0)</f>
        <v>0</v>
      </c>
      <c r="BH890" s="224">
        <f>IF(N890="sníž. přenesená",J890,0)</f>
        <v>0</v>
      </c>
      <c r="BI890" s="224">
        <f>IF(N890="nulová",J890,0)</f>
        <v>0</v>
      </c>
      <c r="BJ890" s="23" t="s">
        <v>77</v>
      </c>
      <c r="BK890" s="224">
        <f>ROUND(I890*H890,2)</f>
        <v>0</v>
      </c>
      <c r="BL890" s="23" t="s">
        <v>154</v>
      </c>
      <c r="BM890" s="23" t="s">
        <v>1109</v>
      </c>
    </row>
    <row r="891" s="11" customFormat="1">
      <c r="B891" s="228"/>
      <c r="C891" s="229"/>
      <c r="D891" s="225" t="s">
        <v>158</v>
      </c>
      <c r="E891" s="230" t="s">
        <v>21</v>
      </c>
      <c r="F891" s="231" t="s">
        <v>599</v>
      </c>
      <c r="G891" s="229"/>
      <c r="H891" s="230" t="s">
        <v>21</v>
      </c>
      <c r="I891" s="232"/>
      <c r="J891" s="229"/>
      <c r="K891" s="229"/>
      <c r="L891" s="233"/>
      <c r="M891" s="234"/>
      <c r="N891" s="235"/>
      <c r="O891" s="235"/>
      <c r="P891" s="235"/>
      <c r="Q891" s="235"/>
      <c r="R891" s="235"/>
      <c r="S891" s="235"/>
      <c r="T891" s="236"/>
      <c r="AT891" s="237" t="s">
        <v>158</v>
      </c>
      <c r="AU891" s="237" t="s">
        <v>84</v>
      </c>
      <c r="AV891" s="11" t="s">
        <v>77</v>
      </c>
      <c r="AW891" s="11" t="s">
        <v>35</v>
      </c>
      <c r="AX891" s="11" t="s">
        <v>72</v>
      </c>
      <c r="AY891" s="237" t="s">
        <v>147</v>
      </c>
    </row>
    <row r="892" s="12" customFormat="1">
      <c r="B892" s="238"/>
      <c r="C892" s="239"/>
      <c r="D892" s="225" t="s">
        <v>158</v>
      </c>
      <c r="E892" s="240" t="s">
        <v>21</v>
      </c>
      <c r="F892" s="241" t="s">
        <v>1110</v>
      </c>
      <c r="G892" s="239"/>
      <c r="H892" s="242">
        <v>99</v>
      </c>
      <c r="I892" s="243"/>
      <c r="J892" s="239"/>
      <c r="K892" s="239"/>
      <c r="L892" s="244"/>
      <c r="M892" s="245"/>
      <c r="N892" s="246"/>
      <c r="O892" s="246"/>
      <c r="P892" s="246"/>
      <c r="Q892" s="246"/>
      <c r="R892" s="246"/>
      <c r="S892" s="246"/>
      <c r="T892" s="247"/>
      <c r="AT892" s="248" t="s">
        <v>158</v>
      </c>
      <c r="AU892" s="248" t="s">
        <v>84</v>
      </c>
      <c r="AV892" s="12" t="s">
        <v>84</v>
      </c>
      <c r="AW892" s="12" t="s">
        <v>35</v>
      </c>
      <c r="AX892" s="12" t="s">
        <v>72</v>
      </c>
      <c r="AY892" s="248" t="s">
        <v>147</v>
      </c>
    </row>
    <row r="893" s="13" customFormat="1">
      <c r="B893" s="249"/>
      <c r="C893" s="250"/>
      <c r="D893" s="225" t="s">
        <v>158</v>
      </c>
      <c r="E893" s="251" t="s">
        <v>21</v>
      </c>
      <c r="F893" s="252" t="s">
        <v>161</v>
      </c>
      <c r="G893" s="250"/>
      <c r="H893" s="253">
        <v>99</v>
      </c>
      <c r="I893" s="254"/>
      <c r="J893" s="250"/>
      <c r="K893" s="250"/>
      <c r="L893" s="255"/>
      <c r="M893" s="256"/>
      <c r="N893" s="257"/>
      <c r="O893" s="257"/>
      <c r="P893" s="257"/>
      <c r="Q893" s="257"/>
      <c r="R893" s="257"/>
      <c r="S893" s="257"/>
      <c r="T893" s="258"/>
      <c r="AT893" s="259" t="s">
        <v>158</v>
      </c>
      <c r="AU893" s="259" t="s">
        <v>84</v>
      </c>
      <c r="AV893" s="13" t="s">
        <v>154</v>
      </c>
      <c r="AW893" s="13" t="s">
        <v>35</v>
      </c>
      <c r="AX893" s="13" t="s">
        <v>77</v>
      </c>
      <c r="AY893" s="259" t="s">
        <v>147</v>
      </c>
    </row>
    <row r="894" s="10" customFormat="1" ht="29.88" customHeight="1">
      <c r="B894" s="197"/>
      <c r="C894" s="198"/>
      <c r="D894" s="199" t="s">
        <v>71</v>
      </c>
      <c r="E894" s="211" t="s">
        <v>1111</v>
      </c>
      <c r="F894" s="211" t="s">
        <v>1112</v>
      </c>
      <c r="G894" s="198"/>
      <c r="H894" s="198"/>
      <c r="I894" s="201"/>
      <c r="J894" s="212">
        <f>BK894</f>
        <v>0</v>
      </c>
      <c r="K894" s="198"/>
      <c r="L894" s="203"/>
      <c r="M894" s="204"/>
      <c r="N894" s="205"/>
      <c r="O894" s="205"/>
      <c r="P894" s="206">
        <f>SUM(P895:P903)</f>
        <v>0</v>
      </c>
      <c r="Q894" s="205"/>
      <c r="R894" s="206">
        <f>SUM(R895:R903)</f>
        <v>0</v>
      </c>
      <c r="S894" s="205"/>
      <c r="T894" s="207">
        <f>SUM(T895:T903)</f>
        <v>0</v>
      </c>
      <c r="AR894" s="208" t="s">
        <v>77</v>
      </c>
      <c r="AT894" s="209" t="s">
        <v>71</v>
      </c>
      <c r="AU894" s="209" t="s">
        <v>77</v>
      </c>
      <c r="AY894" s="208" t="s">
        <v>147</v>
      </c>
      <c r="BK894" s="210">
        <f>SUM(BK895:BK903)</f>
        <v>0</v>
      </c>
    </row>
    <row r="895" s="1" customFormat="1" ht="25.5" customHeight="1">
      <c r="B895" s="45"/>
      <c r="C895" s="213" t="s">
        <v>1113</v>
      </c>
      <c r="D895" s="213" t="s">
        <v>149</v>
      </c>
      <c r="E895" s="214" t="s">
        <v>1114</v>
      </c>
      <c r="F895" s="215" t="s">
        <v>1115</v>
      </c>
      <c r="G895" s="216" t="s">
        <v>221</v>
      </c>
      <c r="H895" s="217">
        <v>190.07499999999999</v>
      </c>
      <c r="I895" s="218"/>
      <c r="J895" s="219">
        <f>ROUND(I895*H895,2)</f>
        <v>0</v>
      </c>
      <c r="K895" s="215" t="s">
        <v>153</v>
      </c>
      <c r="L895" s="71"/>
      <c r="M895" s="220" t="s">
        <v>21</v>
      </c>
      <c r="N895" s="221" t="s">
        <v>43</v>
      </c>
      <c r="O895" s="46"/>
      <c r="P895" s="222">
        <f>O895*H895</f>
        <v>0</v>
      </c>
      <c r="Q895" s="222">
        <v>0</v>
      </c>
      <c r="R895" s="222">
        <f>Q895*H895</f>
        <v>0</v>
      </c>
      <c r="S895" s="222">
        <v>0</v>
      </c>
      <c r="T895" s="223">
        <f>S895*H895</f>
        <v>0</v>
      </c>
      <c r="AR895" s="23" t="s">
        <v>154</v>
      </c>
      <c r="AT895" s="23" t="s">
        <v>149</v>
      </c>
      <c r="AU895" s="23" t="s">
        <v>84</v>
      </c>
      <c r="AY895" s="23" t="s">
        <v>147</v>
      </c>
      <c r="BE895" s="224">
        <f>IF(N895="základní",J895,0)</f>
        <v>0</v>
      </c>
      <c r="BF895" s="224">
        <f>IF(N895="snížená",J895,0)</f>
        <v>0</v>
      </c>
      <c r="BG895" s="224">
        <f>IF(N895="zákl. přenesená",J895,0)</f>
        <v>0</v>
      </c>
      <c r="BH895" s="224">
        <f>IF(N895="sníž. přenesená",J895,0)</f>
        <v>0</v>
      </c>
      <c r="BI895" s="224">
        <f>IF(N895="nulová",J895,0)</f>
        <v>0</v>
      </c>
      <c r="BJ895" s="23" t="s">
        <v>77</v>
      </c>
      <c r="BK895" s="224">
        <f>ROUND(I895*H895,2)</f>
        <v>0</v>
      </c>
      <c r="BL895" s="23" t="s">
        <v>154</v>
      </c>
      <c r="BM895" s="23" t="s">
        <v>1116</v>
      </c>
    </row>
    <row r="896" s="1" customFormat="1">
      <c r="B896" s="45"/>
      <c r="C896" s="73"/>
      <c r="D896" s="225" t="s">
        <v>156</v>
      </c>
      <c r="E896" s="73"/>
      <c r="F896" s="226" t="s">
        <v>1117</v>
      </c>
      <c r="G896" s="73"/>
      <c r="H896" s="73"/>
      <c r="I896" s="184"/>
      <c r="J896" s="73"/>
      <c r="K896" s="73"/>
      <c r="L896" s="71"/>
      <c r="M896" s="227"/>
      <c r="N896" s="46"/>
      <c r="O896" s="46"/>
      <c r="P896" s="46"/>
      <c r="Q896" s="46"/>
      <c r="R896" s="46"/>
      <c r="S896" s="46"/>
      <c r="T896" s="94"/>
      <c r="AT896" s="23" t="s">
        <v>156</v>
      </c>
      <c r="AU896" s="23" t="s">
        <v>84</v>
      </c>
    </row>
    <row r="897" s="1" customFormat="1" ht="25.5" customHeight="1">
      <c r="B897" s="45"/>
      <c r="C897" s="213" t="s">
        <v>1118</v>
      </c>
      <c r="D897" s="213" t="s">
        <v>149</v>
      </c>
      <c r="E897" s="214" t="s">
        <v>1119</v>
      </c>
      <c r="F897" s="215" t="s">
        <v>1120</v>
      </c>
      <c r="G897" s="216" t="s">
        <v>221</v>
      </c>
      <c r="H897" s="217">
        <v>190.07499999999999</v>
      </c>
      <c r="I897" s="218"/>
      <c r="J897" s="219">
        <f>ROUND(I897*H897,2)</f>
        <v>0</v>
      </c>
      <c r="K897" s="215" t="s">
        <v>153</v>
      </c>
      <c r="L897" s="71"/>
      <c r="M897" s="220" t="s">
        <v>21</v>
      </c>
      <c r="N897" s="221" t="s">
        <v>43</v>
      </c>
      <c r="O897" s="46"/>
      <c r="P897" s="222">
        <f>O897*H897</f>
        <v>0</v>
      </c>
      <c r="Q897" s="222">
        <v>0</v>
      </c>
      <c r="R897" s="222">
        <f>Q897*H897</f>
        <v>0</v>
      </c>
      <c r="S897" s="222">
        <v>0</v>
      </c>
      <c r="T897" s="223">
        <f>S897*H897</f>
        <v>0</v>
      </c>
      <c r="AR897" s="23" t="s">
        <v>154</v>
      </c>
      <c r="AT897" s="23" t="s">
        <v>149</v>
      </c>
      <c r="AU897" s="23" t="s">
        <v>84</v>
      </c>
      <c r="AY897" s="23" t="s">
        <v>147</v>
      </c>
      <c r="BE897" s="224">
        <f>IF(N897="základní",J897,0)</f>
        <v>0</v>
      </c>
      <c r="BF897" s="224">
        <f>IF(N897="snížená",J897,0)</f>
        <v>0</v>
      </c>
      <c r="BG897" s="224">
        <f>IF(N897="zákl. přenesená",J897,0)</f>
        <v>0</v>
      </c>
      <c r="BH897" s="224">
        <f>IF(N897="sníž. přenesená",J897,0)</f>
        <v>0</v>
      </c>
      <c r="BI897" s="224">
        <f>IF(N897="nulová",J897,0)</f>
        <v>0</v>
      </c>
      <c r="BJ897" s="23" t="s">
        <v>77</v>
      </c>
      <c r="BK897" s="224">
        <f>ROUND(I897*H897,2)</f>
        <v>0</v>
      </c>
      <c r="BL897" s="23" t="s">
        <v>154</v>
      </c>
      <c r="BM897" s="23" t="s">
        <v>1121</v>
      </c>
    </row>
    <row r="898" s="1" customFormat="1">
      <c r="B898" s="45"/>
      <c r="C898" s="73"/>
      <c r="D898" s="225" t="s">
        <v>156</v>
      </c>
      <c r="E898" s="73"/>
      <c r="F898" s="226" t="s">
        <v>1122</v>
      </c>
      <c r="G898" s="73"/>
      <c r="H898" s="73"/>
      <c r="I898" s="184"/>
      <c r="J898" s="73"/>
      <c r="K898" s="73"/>
      <c r="L898" s="71"/>
      <c r="M898" s="227"/>
      <c r="N898" s="46"/>
      <c r="O898" s="46"/>
      <c r="P898" s="46"/>
      <c r="Q898" s="46"/>
      <c r="R898" s="46"/>
      <c r="S898" s="46"/>
      <c r="T898" s="94"/>
      <c r="AT898" s="23" t="s">
        <v>156</v>
      </c>
      <c r="AU898" s="23" t="s">
        <v>84</v>
      </c>
    </row>
    <row r="899" s="1" customFormat="1" ht="25.5" customHeight="1">
      <c r="B899" s="45"/>
      <c r="C899" s="213" t="s">
        <v>1123</v>
      </c>
      <c r="D899" s="213" t="s">
        <v>149</v>
      </c>
      <c r="E899" s="214" t="s">
        <v>1124</v>
      </c>
      <c r="F899" s="215" t="s">
        <v>1125</v>
      </c>
      <c r="G899" s="216" t="s">
        <v>221</v>
      </c>
      <c r="H899" s="217">
        <v>1710.675</v>
      </c>
      <c r="I899" s="218"/>
      <c r="J899" s="219">
        <f>ROUND(I899*H899,2)</f>
        <v>0</v>
      </c>
      <c r="K899" s="215" t="s">
        <v>153</v>
      </c>
      <c r="L899" s="71"/>
      <c r="M899" s="220" t="s">
        <v>21</v>
      </c>
      <c r="N899" s="221" t="s">
        <v>43</v>
      </c>
      <c r="O899" s="46"/>
      <c r="P899" s="222">
        <f>O899*H899</f>
        <v>0</v>
      </c>
      <c r="Q899" s="222">
        <v>0</v>
      </c>
      <c r="R899" s="222">
        <f>Q899*H899</f>
        <v>0</v>
      </c>
      <c r="S899" s="222">
        <v>0</v>
      </c>
      <c r="T899" s="223">
        <f>S899*H899</f>
        <v>0</v>
      </c>
      <c r="AR899" s="23" t="s">
        <v>154</v>
      </c>
      <c r="AT899" s="23" t="s">
        <v>149</v>
      </c>
      <c r="AU899" s="23" t="s">
        <v>84</v>
      </c>
      <c r="AY899" s="23" t="s">
        <v>147</v>
      </c>
      <c r="BE899" s="224">
        <f>IF(N899="základní",J899,0)</f>
        <v>0</v>
      </c>
      <c r="BF899" s="224">
        <f>IF(N899="snížená",J899,0)</f>
        <v>0</v>
      </c>
      <c r="BG899" s="224">
        <f>IF(N899="zákl. přenesená",J899,0)</f>
        <v>0</v>
      </c>
      <c r="BH899" s="224">
        <f>IF(N899="sníž. přenesená",J899,0)</f>
        <v>0</v>
      </c>
      <c r="BI899" s="224">
        <f>IF(N899="nulová",J899,0)</f>
        <v>0</v>
      </c>
      <c r="BJ899" s="23" t="s">
        <v>77</v>
      </c>
      <c r="BK899" s="224">
        <f>ROUND(I899*H899,2)</f>
        <v>0</v>
      </c>
      <c r="BL899" s="23" t="s">
        <v>154</v>
      </c>
      <c r="BM899" s="23" t="s">
        <v>1126</v>
      </c>
    </row>
    <row r="900" s="1" customFormat="1">
      <c r="B900" s="45"/>
      <c r="C900" s="73"/>
      <c r="D900" s="225" t="s">
        <v>156</v>
      </c>
      <c r="E900" s="73"/>
      <c r="F900" s="226" t="s">
        <v>1122</v>
      </c>
      <c r="G900" s="73"/>
      <c r="H900" s="73"/>
      <c r="I900" s="184"/>
      <c r="J900" s="73"/>
      <c r="K900" s="73"/>
      <c r="L900" s="71"/>
      <c r="M900" s="227"/>
      <c r="N900" s="46"/>
      <c r="O900" s="46"/>
      <c r="P900" s="46"/>
      <c r="Q900" s="46"/>
      <c r="R900" s="46"/>
      <c r="S900" s="46"/>
      <c r="T900" s="94"/>
      <c r="AT900" s="23" t="s">
        <v>156</v>
      </c>
      <c r="AU900" s="23" t="s">
        <v>84</v>
      </c>
    </row>
    <row r="901" s="12" customFormat="1">
      <c r="B901" s="238"/>
      <c r="C901" s="239"/>
      <c r="D901" s="225" t="s">
        <v>158</v>
      </c>
      <c r="E901" s="239"/>
      <c r="F901" s="241" t="s">
        <v>1127</v>
      </c>
      <c r="G901" s="239"/>
      <c r="H901" s="242">
        <v>1710.675</v>
      </c>
      <c r="I901" s="243"/>
      <c r="J901" s="239"/>
      <c r="K901" s="239"/>
      <c r="L901" s="244"/>
      <c r="M901" s="245"/>
      <c r="N901" s="246"/>
      <c r="O901" s="246"/>
      <c r="P901" s="246"/>
      <c r="Q901" s="246"/>
      <c r="R901" s="246"/>
      <c r="S901" s="246"/>
      <c r="T901" s="247"/>
      <c r="AT901" s="248" t="s">
        <v>158</v>
      </c>
      <c r="AU901" s="248" t="s">
        <v>84</v>
      </c>
      <c r="AV901" s="12" t="s">
        <v>84</v>
      </c>
      <c r="AW901" s="12" t="s">
        <v>6</v>
      </c>
      <c r="AX901" s="12" t="s">
        <v>77</v>
      </c>
      <c r="AY901" s="248" t="s">
        <v>147</v>
      </c>
    </row>
    <row r="902" s="1" customFormat="1" ht="38.25" customHeight="1">
      <c r="B902" s="45"/>
      <c r="C902" s="213" t="s">
        <v>1128</v>
      </c>
      <c r="D902" s="213" t="s">
        <v>149</v>
      </c>
      <c r="E902" s="214" t="s">
        <v>1129</v>
      </c>
      <c r="F902" s="215" t="s">
        <v>1130</v>
      </c>
      <c r="G902" s="216" t="s">
        <v>221</v>
      </c>
      <c r="H902" s="217">
        <v>190.07499999999999</v>
      </c>
      <c r="I902" s="218"/>
      <c r="J902" s="219">
        <f>ROUND(I902*H902,2)</f>
        <v>0</v>
      </c>
      <c r="K902" s="215" t="s">
        <v>153</v>
      </c>
      <c r="L902" s="71"/>
      <c r="M902" s="220" t="s">
        <v>21</v>
      </c>
      <c r="N902" s="221" t="s">
        <v>43</v>
      </c>
      <c r="O902" s="46"/>
      <c r="P902" s="222">
        <f>O902*H902</f>
        <v>0</v>
      </c>
      <c r="Q902" s="222">
        <v>0</v>
      </c>
      <c r="R902" s="222">
        <f>Q902*H902</f>
        <v>0</v>
      </c>
      <c r="S902" s="222">
        <v>0</v>
      </c>
      <c r="T902" s="223">
        <f>S902*H902</f>
        <v>0</v>
      </c>
      <c r="AR902" s="23" t="s">
        <v>154</v>
      </c>
      <c r="AT902" s="23" t="s">
        <v>149</v>
      </c>
      <c r="AU902" s="23" t="s">
        <v>84</v>
      </c>
      <c r="AY902" s="23" t="s">
        <v>147</v>
      </c>
      <c r="BE902" s="224">
        <f>IF(N902="základní",J902,0)</f>
        <v>0</v>
      </c>
      <c r="BF902" s="224">
        <f>IF(N902="snížená",J902,0)</f>
        <v>0</v>
      </c>
      <c r="BG902" s="224">
        <f>IF(N902="zákl. přenesená",J902,0)</f>
        <v>0</v>
      </c>
      <c r="BH902" s="224">
        <f>IF(N902="sníž. přenesená",J902,0)</f>
        <v>0</v>
      </c>
      <c r="BI902" s="224">
        <f>IF(N902="nulová",J902,0)</f>
        <v>0</v>
      </c>
      <c r="BJ902" s="23" t="s">
        <v>77</v>
      </c>
      <c r="BK902" s="224">
        <f>ROUND(I902*H902,2)</f>
        <v>0</v>
      </c>
      <c r="BL902" s="23" t="s">
        <v>154</v>
      </c>
      <c r="BM902" s="23" t="s">
        <v>1131</v>
      </c>
    </row>
    <row r="903" s="1" customFormat="1">
      <c r="B903" s="45"/>
      <c r="C903" s="73"/>
      <c r="D903" s="225" t="s">
        <v>156</v>
      </c>
      <c r="E903" s="73"/>
      <c r="F903" s="226" t="s">
        <v>1132</v>
      </c>
      <c r="G903" s="73"/>
      <c r="H903" s="73"/>
      <c r="I903" s="184"/>
      <c r="J903" s="73"/>
      <c r="K903" s="73"/>
      <c r="L903" s="71"/>
      <c r="M903" s="227"/>
      <c r="N903" s="46"/>
      <c r="O903" s="46"/>
      <c r="P903" s="46"/>
      <c r="Q903" s="46"/>
      <c r="R903" s="46"/>
      <c r="S903" s="46"/>
      <c r="T903" s="94"/>
      <c r="AT903" s="23" t="s">
        <v>156</v>
      </c>
      <c r="AU903" s="23" t="s">
        <v>84</v>
      </c>
    </row>
    <row r="904" s="10" customFormat="1" ht="37.44" customHeight="1">
      <c r="B904" s="197"/>
      <c r="C904" s="198"/>
      <c r="D904" s="199" t="s">
        <v>71</v>
      </c>
      <c r="E904" s="200" t="s">
        <v>1133</v>
      </c>
      <c r="F904" s="200" t="s">
        <v>1134</v>
      </c>
      <c r="G904" s="198"/>
      <c r="H904" s="198"/>
      <c r="I904" s="201"/>
      <c r="J904" s="202">
        <f>BK904</f>
        <v>0</v>
      </c>
      <c r="K904" s="198"/>
      <c r="L904" s="203"/>
      <c r="M904" s="204"/>
      <c r="N904" s="205"/>
      <c r="O904" s="205"/>
      <c r="P904" s="206">
        <f>P905+P964+P1068+P1122+P1220+P1298+P1406+P1413+P1418+P1420+P1434+P1446+P1478+P1480+P1483+P1649+P1687+P1950+P2027+P2079+P2148+P2158+P2247+P2350</f>
        <v>0</v>
      </c>
      <c r="Q904" s="205"/>
      <c r="R904" s="206">
        <f>R905+R964+R1068+R1122+R1220+R1298+R1406+R1413+R1418+R1420+R1434+R1446+R1478+R1480+R1483+R1649+R1687+R1950+R2027+R2079+R2148+R2158+R2247+R2350</f>
        <v>40.795230279999991</v>
      </c>
      <c r="S904" s="205"/>
      <c r="T904" s="207">
        <f>T905+T964+T1068+T1122+T1220+T1298+T1406+T1413+T1418+T1420+T1434+T1446+T1478+T1480+T1483+T1649+T1687+T1950+T2027+T2079+T2148+T2158+T2247+T2350</f>
        <v>33.328147110000003</v>
      </c>
      <c r="AR904" s="208" t="s">
        <v>84</v>
      </c>
      <c r="AT904" s="209" t="s">
        <v>71</v>
      </c>
      <c r="AU904" s="209" t="s">
        <v>72</v>
      </c>
      <c r="AY904" s="208" t="s">
        <v>147</v>
      </c>
      <c r="BK904" s="210">
        <f>BK905+BK964+BK1068+BK1122+BK1220+BK1298+BK1406+BK1413+BK1418+BK1420+BK1434+BK1446+BK1478+BK1480+BK1483+BK1649+BK1687+BK1950+BK2027+BK2079+BK2148+BK2158+BK2247+BK2350</f>
        <v>0</v>
      </c>
    </row>
    <row r="905" s="10" customFormat="1" ht="19.92" customHeight="1">
      <c r="B905" s="197"/>
      <c r="C905" s="198"/>
      <c r="D905" s="199" t="s">
        <v>71</v>
      </c>
      <c r="E905" s="211" t="s">
        <v>1135</v>
      </c>
      <c r="F905" s="211" t="s">
        <v>1136</v>
      </c>
      <c r="G905" s="198"/>
      <c r="H905" s="198"/>
      <c r="I905" s="201"/>
      <c r="J905" s="212">
        <f>BK905</f>
        <v>0</v>
      </c>
      <c r="K905" s="198"/>
      <c r="L905" s="203"/>
      <c r="M905" s="204"/>
      <c r="N905" s="205"/>
      <c r="O905" s="205"/>
      <c r="P905" s="206">
        <f>SUM(P906:P963)</f>
        <v>0</v>
      </c>
      <c r="Q905" s="205"/>
      <c r="R905" s="206">
        <f>SUM(R906:R963)</f>
        <v>0.41398290000000004</v>
      </c>
      <c r="S905" s="205"/>
      <c r="T905" s="207">
        <f>SUM(T906:T963)</f>
        <v>0</v>
      </c>
      <c r="AR905" s="208" t="s">
        <v>84</v>
      </c>
      <c r="AT905" s="209" t="s">
        <v>71</v>
      </c>
      <c r="AU905" s="209" t="s">
        <v>77</v>
      </c>
      <c r="AY905" s="208" t="s">
        <v>147</v>
      </c>
      <c r="BK905" s="210">
        <f>SUM(BK906:BK963)</f>
        <v>0</v>
      </c>
    </row>
    <row r="906" s="1" customFormat="1" ht="25.5" customHeight="1">
      <c r="B906" s="45"/>
      <c r="C906" s="213" t="s">
        <v>1137</v>
      </c>
      <c r="D906" s="213" t="s">
        <v>149</v>
      </c>
      <c r="E906" s="214" t="s">
        <v>1138</v>
      </c>
      <c r="F906" s="215" t="s">
        <v>1139</v>
      </c>
      <c r="G906" s="216" t="s">
        <v>152</v>
      </c>
      <c r="H906" s="217">
        <v>28.91</v>
      </c>
      <c r="I906" s="218"/>
      <c r="J906" s="219">
        <f>ROUND(I906*H906,2)</f>
        <v>0</v>
      </c>
      <c r="K906" s="215" t="s">
        <v>153</v>
      </c>
      <c r="L906" s="71"/>
      <c r="M906" s="220" t="s">
        <v>21</v>
      </c>
      <c r="N906" s="221" t="s">
        <v>43</v>
      </c>
      <c r="O906" s="46"/>
      <c r="P906" s="222">
        <f>O906*H906</f>
        <v>0</v>
      </c>
      <c r="Q906" s="222">
        <v>0</v>
      </c>
      <c r="R906" s="222">
        <f>Q906*H906</f>
        <v>0</v>
      </c>
      <c r="S906" s="222">
        <v>0</v>
      </c>
      <c r="T906" s="223">
        <f>S906*H906</f>
        <v>0</v>
      </c>
      <c r="AR906" s="23" t="s">
        <v>248</v>
      </c>
      <c r="AT906" s="23" t="s">
        <v>149</v>
      </c>
      <c r="AU906" s="23" t="s">
        <v>84</v>
      </c>
      <c r="AY906" s="23" t="s">
        <v>147</v>
      </c>
      <c r="BE906" s="224">
        <f>IF(N906="základní",J906,0)</f>
        <v>0</v>
      </c>
      <c r="BF906" s="224">
        <f>IF(N906="snížená",J906,0)</f>
        <v>0</v>
      </c>
      <c r="BG906" s="224">
        <f>IF(N906="zákl. přenesená",J906,0)</f>
        <v>0</v>
      </c>
      <c r="BH906" s="224">
        <f>IF(N906="sníž. přenesená",J906,0)</f>
        <v>0</v>
      </c>
      <c r="BI906" s="224">
        <f>IF(N906="nulová",J906,0)</f>
        <v>0</v>
      </c>
      <c r="BJ906" s="23" t="s">
        <v>77</v>
      </c>
      <c r="BK906" s="224">
        <f>ROUND(I906*H906,2)</f>
        <v>0</v>
      </c>
      <c r="BL906" s="23" t="s">
        <v>248</v>
      </c>
      <c r="BM906" s="23" t="s">
        <v>1140</v>
      </c>
    </row>
    <row r="907" s="1" customFormat="1">
      <c r="B907" s="45"/>
      <c r="C907" s="73"/>
      <c r="D907" s="225" t="s">
        <v>156</v>
      </c>
      <c r="E907" s="73"/>
      <c r="F907" s="226" t="s">
        <v>1141</v>
      </c>
      <c r="G907" s="73"/>
      <c r="H907" s="73"/>
      <c r="I907" s="184"/>
      <c r="J907" s="73"/>
      <c r="K907" s="73"/>
      <c r="L907" s="71"/>
      <c r="M907" s="227"/>
      <c r="N907" s="46"/>
      <c r="O907" s="46"/>
      <c r="P907" s="46"/>
      <c r="Q907" s="46"/>
      <c r="R907" s="46"/>
      <c r="S907" s="46"/>
      <c r="T907" s="94"/>
      <c r="AT907" s="23" t="s">
        <v>156</v>
      </c>
      <c r="AU907" s="23" t="s">
        <v>84</v>
      </c>
    </row>
    <row r="908" s="11" customFormat="1">
      <c r="B908" s="228"/>
      <c r="C908" s="229"/>
      <c r="D908" s="225" t="s">
        <v>158</v>
      </c>
      <c r="E908" s="230" t="s">
        <v>21</v>
      </c>
      <c r="F908" s="231" t="s">
        <v>1142</v>
      </c>
      <c r="G908" s="229"/>
      <c r="H908" s="230" t="s">
        <v>21</v>
      </c>
      <c r="I908" s="232"/>
      <c r="J908" s="229"/>
      <c r="K908" s="229"/>
      <c r="L908" s="233"/>
      <c r="M908" s="234"/>
      <c r="N908" s="235"/>
      <c r="O908" s="235"/>
      <c r="P908" s="235"/>
      <c r="Q908" s="235"/>
      <c r="R908" s="235"/>
      <c r="S908" s="235"/>
      <c r="T908" s="236"/>
      <c r="AT908" s="237" t="s">
        <v>158</v>
      </c>
      <c r="AU908" s="237" t="s">
        <v>84</v>
      </c>
      <c r="AV908" s="11" t="s">
        <v>77</v>
      </c>
      <c r="AW908" s="11" t="s">
        <v>35</v>
      </c>
      <c r="AX908" s="11" t="s">
        <v>72</v>
      </c>
      <c r="AY908" s="237" t="s">
        <v>147</v>
      </c>
    </row>
    <row r="909" s="12" customFormat="1">
      <c r="B909" s="238"/>
      <c r="C909" s="239"/>
      <c r="D909" s="225" t="s">
        <v>158</v>
      </c>
      <c r="E909" s="240" t="s">
        <v>21</v>
      </c>
      <c r="F909" s="241" t="s">
        <v>1143</v>
      </c>
      <c r="G909" s="239"/>
      <c r="H909" s="242">
        <v>28.91</v>
      </c>
      <c r="I909" s="243"/>
      <c r="J909" s="239"/>
      <c r="K909" s="239"/>
      <c r="L909" s="244"/>
      <c r="M909" s="245"/>
      <c r="N909" s="246"/>
      <c r="O909" s="246"/>
      <c r="P909" s="246"/>
      <c r="Q909" s="246"/>
      <c r="R909" s="246"/>
      <c r="S909" s="246"/>
      <c r="T909" s="247"/>
      <c r="AT909" s="248" t="s">
        <v>158</v>
      </c>
      <c r="AU909" s="248" t="s">
        <v>84</v>
      </c>
      <c r="AV909" s="12" t="s">
        <v>84</v>
      </c>
      <c r="AW909" s="12" t="s">
        <v>35</v>
      </c>
      <c r="AX909" s="12" t="s">
        <v>72</v>
      </c>
      <c r="AY909" s="248" t="s">
        <v>147</v>
      </c>
    </row>
    <row r="910" s="13" customFormat="1">
      <c r="B910" s="249"/>
      <c r="C910" s="250"/>
      <c r="D910" s="225" t="s">
        <v>158</v>
      </c>
      <c r="E910" s="251" t="s">
        <v>21</v>
      </c>
      <c r="F910" s="252" t="s">
        <v>161</v>
      </c>
      <c r="G910" s="250"/>
      <c r="H910" s="253">
        <v>28.91</v>
      </c>
      <c r="I910" s="254"/>
      <c r="J910" s="250"/>
      <c r="K910" s="250"/>
      <c r="L910" s="255"/>
      <c r="M910" s="256"/>
      <c r="N910" s="257"/>
      <c r="O910" s="257"/>
      <c r="P910" s="257"/>
      <c r="Q910" s="257"/>
      <c r="R910" s="257"/>
      <c r="S910" s="257"/>
      <c r="T910" s="258"/>
      <c r="AT910" s="259" t="s">
        <v>158</v>
      </c>
      <c r="AU910" s="259" t="s">
        <v>84</v>
      </c>
      <c r="AV910" s="13" t="s">
        <v>154</v>
      </c>
      <c r="AW910" s="13" t="s">
        <v>35</v>
      </c>
      <c r="AX910" s="13" t="s">
        <v>77</v>
      </c>
      <c r="AY910" s="259" t="s">
        <v>147</v>
      </c>
    </row>
    <row r="911" s="1" customFormat="1" ht="16.5" customHeight="1">
      <c r="B911" s="45"/>
      <c r="C911" s="260" t="s">
        <v>1144</v>
      </c>
      <c r="D911" s="260" t="s">
        <v>237</v>
      </c>
      <c r="E911" s="261" t="s">
        <v>1145</v>
      </c>
      <c r="F911" s="262" t="s">
        <v>1146</v>
      </c>
      <c r="G911" s="263" t="s">
        <v>221</v>
      </c>
      <c r="H911" s="264">
        <v>0.0089999999999999993</v>
      </c>
      <c r="I911" s="265"/>
      <c r="J911" s="266">
        <f>ROUND(I911*H911,2)</f>
        <v>0</v>
      </c>
      <c r="K911" s="262" t="s">
        <v>153</v>
      </c>
      <c r="L911" s="267"/>
      <c r="M911" s="268" t="s">
        <v>21</v>
      </c>
      <c r="N911" s="269" t="s">
        <v>43</v>
      </c>
      <c r="O911" s="46"/>
      <c r="P911" s="222">
        <f>O911*H911</f>
        <v>0</v>
      </c>
      <c r="Q911" s="222">
        <v>1</v>
      </c>
      <c r="R911" s="222">
        <f>Q911*H911</f>
        <v>0.0089999999999999993</v>
      </c>
      <c r="S911" s="222">
        <v>0</v>
      </c>
      <c r="T911" s="223">
        <f>S911*H911</f>
        <v>0</v>
      </c>
      <c r="AR911" s="23" t="s">
        <v>347</v>
      </c>
      <c r="AT911" s="23" t="s">
        <v>237</v>
      </c>
      <c r="AU911" s="23" t="s">
        <v>84</v>
      </c>
      <c r="AY911" s="23" t="s">
        <v>147</v>
      </c>
      <c r="BE911" s="224">
        <f>IF(N911="základní",J911,0)</f>
        <v>0</v>
      </c>
      <c r="BF911" s="224">
        <f>IF(N911="snížená",J911,0)</f>
        <v>0</v>
      </c>
      <c r="BG911" s="224">
        <f>IF(N911="zákl. přenesená",J911,0)</f>
        <v>0</v>
      </c>
      <c r="BH911" s="224">
        <f>IF(N911="sníž. přenesená",J911,0)</f>
        <v>0</v>
      </c>
      <c r="BI911" s="224">
        <f>IF(N911="nulová",J911,0)</f>
        <v>0</v>
      </c>
      <c r="BJ911" s="23" t="s">
        <v>77</v>
      </c>
      <c r="BK911" s="224">
        <f>ROUND(I911*H911,2)</f>
        <v>0</v>
      </c>
      <c r="BL911" s="23" t="s">
        <v>248</v>
      </c>
      <c r="BM911" s="23" t="s">
        <v>1147</v>
      </c>
    </row>
    <row r="912" s="12" customFormat="1">
      <c r="B912" s="238"/>
      <c r="C912" s="239"/>
      <c r="D912" s="225" t="s">
        <v>158</v>
      </c>
      <c r="E912" s="239"/>
      <c r="F912" s="241" t="s">
        <v>1148</v>
      </c>
      <c r="G912" s="239"/>
      <c r="H912" s="242">
        <v>0.0089999999999999993</v>
      </c>
      <c r="I912" s="243"/>
      <c r="J912" s="239"/>
      <c r="K912" s="239"/>
      <c r="L912" s="244"/>
      <c r="M912" s="245"/>
      <c r="N912" s="246"/>
      <c r="O912" s="246"/>
      <c r="P912" s="246"/>
      <c r="Q912" s="246"/>
      <c r="R912" s="246"/>
      <c r="S912" s="246"/>
      <c r="T912" s="247"/>
      <c r="AT912" s="248" t="s">
        <v>158</v>
      </c>
      <c r="AU912" s="248" t="s">
        <v>84</v>
      </c>
      <c r="AV912" s="12" t="s">
        <v>84</v>
      </c>
      <c r="AW912" s="12" t="s">
        <v>6</v>
      </c>
      <c r="AX912" s="12" t="s">
        <v>77</v>
      </c>
      <c r="AY912" s="248" t="s">
        <v>147</v>
      </c>
    </row>
    <row r="913" s="1" customFormat="1" ht="25.5" customHeight="1">
      <c r="B913" s="45"/>
      <c r="C913" s="213" t="s">
        <v>1149</v>
      </c>
      <c r="D913" s="213" t="s">
        <v>149</v>
      </c>
      <c r="E913" s="214" t="s">
        <v>1150</v>
      </c>
      <c r="F913" s="215" t="s">
        <v>1151</v>
      </c>
      <c r="G913" s="216" t="s">
        <v>152</v>
      </c>
      <c r="H913" s="217">
        <v>20.809999999999999</v>
      </c>
      <c r="I913" s="218"/>
      <c r="J913" s="219">
        <f>ROUND(I913*H913,2)</f>
        <v>0</v>
      </c>
      <c r="K913" s="215" t="s">
        <v>153</v>
      </c>
      <c r="L913" s="71"/>
      <c r="M913" s="220" t="s">
        <v>21</v>
      </c>
      <c r="N913" s="221" t="s">
        <v>43</v>
      </c>
      <c r="O913" s="46"/>
      <c r="P913" s="222">
        <f>O913*H913</f>
        <v>0</v>
      </c>
      <c r="Q913" s="222">
        <v>0</v>
      </c>
      <c r="R913" s="222">
        <f>Q913*H913</f>
        <v>0</v>
      </c>
      <c r="S913" s="222">
        <v>0</v>
      </c>
      <c r="T913" s="223">
        <f>S913*H913</f>
        <v>0</v>
      </c>
      <c r="AR913" s="23" t="s">
        <v>248</v>
      </c>
      <c r="AT913" s="23" t="s">
        <v>149</v>
      </c>
      <c r="AU913" s="23" t="s">
        <v>84</v>
      </c>
      <c r="AY913" s="23" t="s">
        <v>147</v>
      </c>
      <c r="BE913" s="224">
        <f>IF(N913="základní",J913,0)</f>
        <v>0</v>
      </c>
      <c r="BF913" s="224">
        <f>IF(N913="snížená",J913,0)</f>
        <v>0</v>
      </c>
      <c r="BG913" s="224">
        <f>IF(N913="zákl. přenesená",J913,0)</f>
        <v>0</v>
      </c>
      <c r="BH913" s="224">
        <f>IF(N913="sníž. přenesená",J913,0)</f>
        <v>0</v>
      </c>
      <c r="BI913" s="224">
        <f>IF(N913="nulová",J913,0)</f>
        <v>0</v>
      </c>
      <c r="BJ913" s="23" t="s">
        <v>77</v>
      </c>
      <c r="BK913" s="224">
        <f>ROUND(I913*H913,2)</f>
        <v>0</v>
      </c>
      <c r="BL913" s="23" t="s">
        <v>248</v>
      </c>
      <c r="BM913" s="23" t="s">
        <v>1152</v>
      </c>
    </row>
    <row r="914" s="1" customFormat="1">
      <c r="B914" s="45"/>
      <c r="C914" s="73"/>
      <c r="D914" s="225" t="s">
        <v>156</v>
      </c>
      <c r="E914" s="73"/>
      <c r="F914" s="226" t="s">
        <v>1141</v>
      </c>
      <c r="G914" s="73"/>
      <c r="H914" s="73"/>
      <c r="I914" s="184"/>
      <c r="J914" s="73"/>
      <c r="K914" s="73"/>
      <c r="L914" s="71"/>
      <c r="M914" s="227"/>
      <c r="N914" s="46"/>
      <c r="O914" s="46"/>
      <c r="P914" s="46"/>
      <c r="Q914" s="46"/>
      <c r="R914" s="46"/>
      <c r="S914" s="46"/>
      <c r="T914" s="94"/>
      <c r="AT914" s="23" t="s">
        <v>156</v>
      </c>
      <c r="AU914" s="23" t="s">
        <v>84</v>
      </c>
    </row>
    <row r="915" s="11" customFormat="1">
      <c r="B915" s="228"/>
      <c r="C915" s="229"/>
      <c r="D915" s="225" t="s">
        <v>158</v>
      </c>
      <c r="E915" s="230" t="s">
        <v>21</v>
      </c>
      <c r="F915" s="231" t="s">
        <v>351</v>
      </c>
      <c r="G915" s="229"/>
      <c r="H915" s="230" t="s">
        <v>21</v>
      </c>
      <c r="I915" s="232"/>
      <c r="J915" s="229"/>
      <c r="K915" s="229"/>
      <c r="L915" s="233"/>
      <c r="M915" s="234"/>
      <c r="N915" s="235"/>
      <c r="O915" s="235"/>
      <c r="P915" s="235"/>
      <c r="Q915" s="235"/>
      <c r="R915" s="235"/>
      <c r="S915" s="235"/>
      <c r="T915" s="236"/>
      <c r="AT915" s="237" t="s">
        <v>158</v>
      </c>
      <c r="AU915" s="237" t="s">
        <v>84</v>
      </c>
      <c r="AV915" s="11" t="s">
        <v>77</v>
      </c>
      <c r="AW915" s="11" t="s">
        <v>35</v>
      </c>
      <c r="AX915" s="11" t="s">
        <v>72</v>
      </c>
      <c r="AY915" s="237" t="s">
        <v>147</v>
      </c>
    </row>
    <row r="916" s="12" customFormat="1">
      <c r="B916" s="238"/>
      <c r="C916" s="239"/>
      <c r="D916" s="225" t="s">
        <v>158</v>
      </c>
      <c r="E916" s="240" t="s">
        <v>21</v>
      </c>
      <c r="F916" s="241" t="s">
        <v>1153</v>
      </c>
      <c r="G916" s="239"/>
      <c r="H916" s="242">
        <v>15.25</v>
      </c>
      <c r="I916" s="243"/>
      <c r="J916" s="239"/>
      <c r="K916" s="239"/>
      <c r="L916" s="244"/>
      <c r="M916" s="245"/>
      <c r="N916" s="246"/>
      <c r="O916" s="246"/>
      <c r="P916" s="246"/>
      <c r="Q916" s="246"/>
      <c r="R916" s="246"/>
      <c r="S916" s="246"/>
      <c r="T916" s="247"/>
      <c r="AT916" s="248" t="s">
        <v>158</v>
      </c>
      <c r="AU916" s="248" t="s">
        <v>84</v>
      </c>
      <c r="AV916" s="12" t="s">
        <v>84</v>
      </c>
      <c r="AW916" s="12" t="s">
        <v>35</v>
      </c>
      <c r="AX916" s="12" t="s">
        <v>72</v>
      </c>
      <c r="AY916" s="248" t="s">
        <v>147</v>
      </c>
    </row>
    <row r="917" s="11" customFormat="1">
      <c r="B917" s="228"/>
      <c r="C917" s="229"/>
      <c r="D917" s="225" t="s">
        <v>158</v>
      </c>
      <c r="E917" s="230" t="s">
        <v>21</v>
      </c>
      <c r="F917" s="231" t="s">
        <v>1154</v>
      </c>
      <c r="G917" s="229"/>
      <c r="H917" s="230" t="s">
        <v>21</v>
      </c>
      <c r="I917" s="232"/>
      <c r="J917" s="229"/>
      <c r="K917" s="229"/>
      <c r="L917" s="233"/>
      <c r="M917" s="234"/>
      <c r="N917" s="235"/>
      <c r="O917" s="235"/>
      <c r="P917" s="235"/>
      <c r="Q917" s="235"/>
      <c r="R917" s="235"/>
      <c r="S917" s="235"/>
      <c r="T917" s="236"/>
      <c r="AT917" s="237" t="s">
        <v>158</v>
      </c>
      <c r="AU917" s="237" t="s">
        <v>84</v>
      </c>
      <c r="AV917" s="11" t="s">
        <v>77</v>
      </c>
      <c r="AW917" s="11" t="s">
        <v>35</v>
      </c>
      <c r="AX917" s="11" t="s">
        <v>72</v>
      </c>
      <c r="AY917" s="237" t="s">
        <v>147</v>
      </c>
    </row>
    <row r="918" s="12" customFormat="1">
      <c r="B918" s="238"/>
      <c r="C918" s="239"/>
      <c r="D918" s="225" t="s">
        <v>158</v>
      </c>
      <c r="E918" s="240" t="s">
        <v>21</v>
      </c>
      <c r="F918" s="241" t="s">
        <v>1155</v>
      </c>
      <c r="G918" s="239"/>
      <c r="H918" s="242">
        <v>5.5599999999999996</v>
      </c>
      <c r="I918" s="243"/>
      <c r="J918" s="239"/>
      <c r="K918" s="239"/>
      <c r="L918" s="244"/>
      <c r="M918" s="245"/>
      <c r="N918" s="246"/>
      <c r="O918" s="246"/>
      <c r="P918" s="246"/>
      <c r="Q918" s="246"/>
      <c r="R918" s="246"/>
      <c r="S918" s="246"/>
      <c r="T918" s="247"/>
      <c r="AT918" s="248" t="s">
        <v>158</v>
      </c>
      <c r="AU918" s="248" t="s">
        <v>84</v>
      </c>
      <c r="AV918" s="12" t="s">
        <v>84</v>
      </c>
      <c r="AW918" s="12" t="s">
        <v>35</v>
      </c>
      <c r="AX918" s="12" t="s">
        <v>72</v>
      </c>
      <c r="AY918" s="248" t="s">
        <v>147</v>
      </c>
    </row>
    <row r="919" s="13" customFormat="1">
      <c r="B919" s="249"/>
      <c r="C919" s="250"/>
      <c r="D919" s="225" t="s">
        <v>158</v>
      </c>
      <c r="E919" s="251" t="s">
        <v>21</v>
      </c>
      <c r="F919" s="252" t="s">
        <v>161</v>
      </c>
      <c r="G919" s="250"/>
      <c r="H919" s="253">
        <v>20.809999999999999</v>
      </c>
      <c r="I919" s="254"/>
      <c r="J919" s="250"/>
      <c r="K919" s="250"/>
      <c r="L919" s="255"/>
      <c r="M919" s="256"/>
      <c r="N919" s="257"/>
      <c r="O919" s="257"/>
      <c r="P919" s="257"/>
      <c r="Q919" s="257"/>
      <c r="R919" s="257"/>
      <c r="S919" s="257"/>
      <c r="T919" s="258"/>
      <c r="AT919" s="259" t="s">
        <v>158</v>
      </c>
      <c r="AU919" s="259" t="s">
        <v>84</v>
      </c>
      <c r="AV919" s="13" t="s">
        <v>154</v>
      </c>
      <c r="AW919" s="13" t="s">
        <v>35</v>
      </c>
      <c r="AX919" s="13" t="s">
        <v>77</v>
      </c>
      <c r="AY919" s="259" t="s">
        <v>147</v>
      </c>
    </row>
    <row r="920" s="1" customFormat="1" ht="25.5" customHeight="1">
      <c r="B920" s="45"/>
      <c r="C920" s="213" t="s">
        <v>1156</v>
      </c>
      <c r="D920" s="213" t="s">
        <v>149</v>
      </c>
      <c r="E920" s="214" t="s">
        <v>1157</v>
      </c>
      <c r="F920" s="215" t="s">
        <v>1158</v>
      </c>
      <c r="G920" s="216" t="s">
        <v>152</v>
      </c>
      <c r="H920" s="217">
        <v>28.91</v>
      </c>
      <c r="I920" s="218"/>
      <c r="J920" s="219">
        <f>ROUND(I920*H920,2)</f>
        <v>0</v>
      </c>
      <c r="K920" s="215" t="s">
        <v>153</v>
      </c>
      <c r="L920" s="71"/>
      <c r="M920" s="220" t="s">
        <v>21</v>
      </c>
      <c r="N920" s="221" t="s">
        <v>43</v>
      </c>
      <c r="O920" s="46"/>
      <c r="P920" s="222">
        <f>O920*H920</f>
        <v>0</v>
      </c>
      <c r="Q920" s="222">
        <v>0.00040000000000000002</v>
      </c>
      <c r="R920" s="222">
        <f>Q920*H920</f>
        <v>0.011564000000000001</v>
      </c>
      <c r="S920" s="222">
        <v>0</v>
      </c>
      <c r="T920" s="223">
        <f>S920*H920</f>
        <v>0</v>
      </c>
      <c r="AR920" s="23" t="s">
        <v>248</v>
      </c>
      <c r="AT920" s="23" t="s">
        <v>149</v>
      </c>
      <c r="AU920" s="23" t="s">
        <v>84</v>
      </c>
      <c r="AY920" s="23" t="s">
        <v>147</v>
      </c>
      <c r="BE920" s="224">
        <f>IF(N920="základní",J920,0)</f>
        <v>0</v>
      </c>
      <c r="BF920" s="224">
        <f>IF(N920="snížená",J920,0)</f>
        <v>0</v>
      </c>
      <c r="BG920" s="224">
        <f>IF(N920="zákl. přenesená",J920,0)</f>
        <v>0</v>
      </c>
      <c r="BH920" s="224">
        <f>IF(N920="sníž. přenesená",J920,0)</f>
        <v>0</v>
      </c>
      <c r="BI920" s="224">
        <f>IF(N920="nulová",J920,0)</f>
        <v>0</v>
      </c>
      <c r="BJ920" s="23" t="s">
        <v>77</v>
      </c>
      <c r="BK920" s="224">
        <f>ROUND(I920*H920,2)</f>
        <v>0</v>
      </c>
      <c r="BL920" s="23" t="s">
        <v>248</v>
      </c>
      <c r="BM920" s="23" t="s">
        <v>1159</v>
      </c>
    </row>
    <row r="921" s="1" customFormat="1">
      <c r="B921" s="45"/>
      <c r="C921" s="73"/>
      <c r="D921" s="225" t="s">
        <v>156</v>
      </c>
      <c r="E921" s="73"/>
      <c r="F921" s="226" t="s">
        <v>1160</v>
      </c>
      <c r="G921" s="73"/>
      <c r="H921" s="73"/>
      <c r="I921" s="184"/>
      <c r="J921" s="73"/>
      <c r="K921" s="73"/>
      <c r="L921" s="71"/>
      <c r="M921" s="227"/>
      <c r="N921" s="46"/>
      <c r="O921" s="46"/>
      <c r="P921" s="46"/>
      <c r="Q921" s="46"/>
      <c r="R921" s="46"/>
      <c r="S921" s="46"/>
      <c r="T921" s="94"/>
      <c r="AT921" s="23" t="s">
        <v>156</v>
      </c>
      <c r="AU921" s="23" t="s">
        <v>84</v>
      </c>
    </row>
    <row r="922" s="11" customFormat="1">
      <c r="B922" s="228"/>
      <c r="C922" s="229"/>
      <c r="D922" s="225" t="s">
        <v>158</v>
      </c>
      <c r="E922" s="230" t="s">
        <v>21</v>
      </c>
      <c r="F922" s="231" t="s">
        <v>1142</v>
      </c>
      <c r="G922" s="229"/>
      <c r="H922" s="230" t="s">
        <v>21</v>
      </c>
      <c r="I922" s="232"/>
      <c r="J922" s="229"/>
      <c r="K922" s="229"/>
      <c r="L922" s="233"/>
      <c r="M922" s="234"/>
      <c r="N922" s="235"/>
      <c r="O922" s="235"/>
      <c r="P922" s="235"/>
      <c r="Q922" s="235"/>
      <c r="R922" s="235"/>
      <c r="S922" s="235"/>
      <c r="T922" s="236"/>
      <c r="AT922" s="237" t="s">
        <v>158</v>
      </c>
      <c r="AU922" s="237" t="s">
        <v>84</v>
      </c>
      <c r="AV922" s="11" t="s">
        <v>77</v>
      </c>
      <c r="AW922" s="11" t="s">
        <v>35</v>
      </c>
      <c r="AX922" s="11" t="s">
        <v>72</v>
      </c>
      <c r="AY922" s="237" t="s">
        <v>147</v>
      </c>
    </row>
    <row r="923" s="12" customFormat="1">
      <c r="B923" s="238"/>
      <c r="C923" s="239"/>
      <c r="D923" s="225" t="s">
        <v>158</v>
      </c>
      <c r="E923" s="240" t="s">
        <v>21</v>
      </c>
      <c r="F923" s="241" t="s">
        <v>1143</v>
      </c>
      <c r="G923" s="239"/>
      <c r="H923" s="242">
        <v>28.91</v>
      </c>
      <c r="I923" s="243"/>
      <c r="J923" s="239"/>
      <c r="K923" s="239"/>
      <c r="L923" s="244"/>
      <c r="M923" s="245"/>
      <c r="N923" s="246"/>
      <c r="O923" s="246"/>
      <c r="P923" s="246"/>
      <c r="Q923" s="246"/>
      <c r="R923" s="246"/>
      <c r="S923" s="246"/>
      <c r="T923" s="247"/>
      <c r="AT923" s="248" t="s">
        <v>158</v>
      </c>
      <c r="AU923" s="248" t="s">
        <v>84</v>
      </c>
      <c r="AV923" s="12" t="s">
        <v>84</v>
      </c>
      <c r="AW923" s="12" t="s">
        <v>35</v>
      </c>
      <c r="AX923" s="12" t="s">
        <v>72</v>
      </c>
      <c r="AY923" s="248" t="s">
        <v>147</v>
      </c>
    </row>
    <row r="924" s="13" customFormat="1">
      <c r="B924" s="249"/>
      <c r="C924" s="250"/>
      <c r="D924" s="225" t="s">
        <v>158</v>
      </c>
      <c r="E924" s="251" t="s">
        <v>21</v>
      </c>
      <c r="F924" s="252" t="s">
        <v>161</v>
      </c>
      <c r="G924" s="250"/>
      <c r="H924" s="253">
        <v>28.91</v>
      </c>
      <c r="I924" s="254"/>
      <c r="J924" s="250"/>
      <c r="K924" s="250"/>
      <c r="L924" s="255"/>
      <c r="M924" s="256"/>
      <c r="N924" s="257"/>
      <c r="O924" s="257"/>
      <c r="P924" s="257"/>
      <c r="Q924" s="257"/>
      <c r="R924" s="257"/>
      <c r="S924" s="257"/>
      <c r="T924" s="258"/>
      <c r="AT924" s="259" t="s">
        <v>158</v>
      </c>
      <c r="AU924" s="259" t="s">
        <v>84</v>
      </c>
      <c r="AV924" s="13" t="s">
        <v>154</v>
      </c>
      <c r="AW924" s="13" t="s">
        <v>35</v>
      </c>
      <c r="AX924" s="13" t="s">
        <v>77</v>
      </c>
      <c r="AY924" s="259" t="s">
        <v>147</v>
      </c>
    </row>
    <row r="925" s="1" customFormat="1" ht="16.5" customHeight="1">
      <c r="B925" s="45"/>
      <c r="C925" s="260" t="s">
        <v>1161</v>
      </c>
      <c r="D925" s="260" t="s">
        <v>237</v>
      </c>
      <c r="E925" s="261" t="s">
        <v>1162</v>
      </c>
      <c r="F925" s="262" t="s">
        <v>1163</v>
      </c>
      <c r="G925" s="263" t="s">
        <v>152</v>
      </c>
      <c r="H925" s="264">
        <v>33.247</v>
      </c>
      <c r="I925" s="265"/>
      <c r="J925" s="266">
        <f>ROUND(I925*H925,2)</f>
        <v>0</v>
      </c>
      <c r="K925" s="262" t="s">
        <v>153</v>
      </c>
      <c r="L925" s="267"/>
      <c r="M925" s="268" t="s">
        <v>21</v>
      </c>
      <c r="N925" s="269" t="s">
        <v>43</v>
      </c>
      <c r="O925" s="46"/>
      <c r="P925" s="222">
        <f>O925*H925</f>
        <v>0</v>
      </c>
      <c r="Q925" s="222">
        <v>0.0041000000000000003</v>
      </c>
      <c r="R925" s="222">
        <f>Q925*H925</f>
        <v>0.13631270000000001</v>
      </c>
      <c r="S925" s="222">
        <v>0</v>
      </c>
      <c r="T925" s="223">
        <f>S925*H925</f>
        <v>0</v>
      </c>
      <c r="AR925" s="23" t="s">
        <v>347</v>
      </c>
      <c r="AT925" s="23" t="s">
        <v>237</v>
      </c>
      <c r="AU925" s="23" t="s">
        <v>84</v>
      </c>
      <c r="AY925" s="23" t="s">
        <v>147</v>
      </c>
      <c r="BE925" s="224">
        <f>IF(N925="základní",J925,0)</f>
        <v>0</v>
      </c>
      <c r="BF925" s="224">
        <f>IF(N925="snížená",J925,0)</f>
        <v>0</v>
      </c>
      <c r="BG925" s="224">
        <f>IF(N925="zákl. přenesená",J925,0)</f>
        <v>0</v>
      </c>
      <c r="BH925" s="224">
        <f>IF(N925="sníž. přenesená",J925,0)</f>
        <v>0</v>
      </c>
      <c r="BI925" s="224">
        <f>IF(N925="nulová",J925,0)</f>
        <v>0</v>
      </c>
      <c r="BJ925" s="23" t="s">
        <v>77</v>
      </c>
      <c r="BK925" s="224">
        <f>ROUND(I925*H925,2)</f>
        <v>0</v>
      </c>
      <c r="BL925" s="23" t="s">
        <v>248</v>
      </c>
      <c r="BM925" s="23" t="s">
        <v>1164</v>
      </c>
    </row>
    <row r="926" s="12" customFormat="1">
      <c r="B926" s="238"/>
      <c r="C926" s="239"/>
      <c r="D926" s="225" t="s">
        <v>158</v>
      </c>
      <c r="E926" s="239"/>
      <c r="F926" s="241" t="s">
        <v>1165</v>
      </c>
      <c r="G926" s="239"/>
      <c r="H926" s="242">
        <v>33.247</v>
      </c>
      <c r="I926" s="243"/>
      <c r="J926" s="239"/>
      <c r="K926" s="239"/>
      <c r="L926" s="244"/>
      <c r="M926" s="245"/>
      <c r="N926" s="246"/>
      <c r="O926" s="246"/>
      <c r="P926" s="246"/>
      <c r="Q926" s="246"/>
      <c r="R926" s="246"/>
      <c r="S926" s="246"/>
      <c r="T926" s="247"/>
      <c r="AT926" s="248" t="s">
        <v>158</v>
      </c>
      <c r="AU926" s="248" t="s">
        <v>84</v>
      </c>
      <c r="AV926" s="12" t="s">
        <v>84</v>
      </c>
      <c r="AW926" s="12" t="s">
        <v>6</v>
      </c>
      <c r="AX926" s="12" t="s">
        <v>77</v>
      </c>
      <c r="AY926" s="248" t="s">
        <v>147</v>
      </c>
    </row>
    <row r="927" s="1" customFormat="1" ht="25.5" customHeight="1">
      <c r="B927" s="45"/>
      <c r="C927" s="213" t="s">
        <v>1166</v>
      </c>
      <c r="D927" s="213" t="s">
        <v>149</v>
      </c>
      <c r="E927" s="214" t="s">
        <v>1167</v>
      </c>
      <c r="F927" s="215" t="s">
        <v>1168</v>
      </c>
      <c r="G927" s="216" t="s">
        <v>152</v>
      </c>
      <c r="H927" s="217">
        <v>20.809999999999999</v>
      </c>
      <c r="I927" s="218"/>
      <c r="J927" s="219">
        <f>ROUND(I927*H927,2)</f>
        <v>0</v>
      </c>
      <c r="K927" s="215" t="s">
        <v>153</v>
      </c>
      <c r="L927" s="71"/>
      <c r="M927" s="220" t="s">
        <v>21</v>
      </c>
      <c r="N927" s="221" t="s">
        <v>43</v>
      </c>
      <c r="O927" s="46"/>
      <c r="P927" s="222">
        <f>O927*H927</f>
        <v>0</v>
      </c>
      <c r="Q927" s="222">
        <v>0.00040000000000000002</v>
      </c>
      <c r="R927" s="222">
        <f>Q927*H927</f>
        <v>0.0083239999999999998</v>
      </c>
      <c r="S927" s="222">
        <v>0</v>
      </c>
      <c r="T927" s="223">
        <f>S927*H927</f>
        <v>0</v>
      </c>
      <c r="AR927" s="23" t="s">
        <v>248</v>
      </c>
      <c r="AT927" s="23" t="s">
        <v>149</v>
      </c>
      <c r="AU927" s="23" t="s">
        <v>84</v>
      </c>
      <c r="AY927" s="23" t="s">
        <v>147</v>
      </c>
      <c r="BE927" s="224">
        <f>IF(N927="základní",J927,0)</f>
        <v>0</v>
      </c>
      <c r="BF927" s="224">
        <f>IF(N927="snížená",J927,0)</f>
        <v>0</v>
      </c>
      <c r="BG927" s="224">
        <f>IF(N927="zákl. přenesená",J927,0)</f>
        <v>0</v>
      </c>
      <c r="BH927" s="224">
        <f>IF(N927="sníž. přenesená",J927,0)</f>
        <v>0</v>
      </c>
      <c r="BI927" s="224">
        <f>IF(N927="nulová",J927,0)</f>
        <v>0</v>
      </c>
      <c r="BJ927" s="23" t="s">
        <v>77</v>
      </c>
      <c r="BK927" s="224">
        <f>ROUND(I927*H927,2)</f>
        <v>0</v>
      </c>
      <c r="BL927" s="23" t="s">
        <v>248</v>
      </c>
      <c r="BM927" s="23" t="s">
        <v>1169</v>
      </c>
    </row>
    <row r="928" s="1" customFormat="1">
      <c r="B928" s="45"/>
      <c r="C928" s="73"/>
      <c r="D928" s="225" t="s">
        <v>156</v>
      </c>
      <c r="E928" s="73"/>
      <c r="F928" s="226" t="s">
        <v>1160</v>
      </c>
      <c r="G928" s="73"/>
      <c r="H928" s="73"/>
      <c r="I928" s="184"/>
      <c r="J928" s="73"/>
      <c r="K928" s="73"/>
      <c r="L928" s="71"/>
      <c r="M928" s="227"/>
      <c r="N928" s="46"/>
      <c r="O928" s="46"/>
      <c r="P928" s="46"/>
      <c r="Q928" s="46"/>
      <c r="R928" s="46"/>
      <c r="S928" s="46"/>
      <c r="T928" s="94"/>
      <c r="AT928" s="23" t="s">
        <v>156</v>
      </c>
      <c r="AU928" s="23" t="s">
        <v>84</v>
      </c>
    </row>
    <row r="929" s="11" customFormat="1">
      <c r="B929" s="228"/>
      <c r="C929" s="229"/>
      <c r="D929" s="225" t="s">
        <v>158</v>
      </c>
      <c r="E929" s="230" t="s">
        <v>21</v>
      </c>
      <c r="F929" s="231" t="s">
        <v>351</v>
      </c>
      <c r="G929" s="229"/>
      <c r="H929" s="230" t="s">
        <v>21</v>
      </c>
      <c r="I929" s="232"/>
      <c r="J929" s="229"/>
      <c r="K929" s="229"/>
      <c r="L929" s="233"/>
      <c r="M929" s="234"/>
      <c r="N929" s="235"/>
      <c r="O929" s="235"/>
      <c r="P929" s="235"/>
      <c r="Q929" s="235"/>
      <c r="R929" s="235"/>
      <c r="S929" s="235"/>
      <c r="T929" s="236"/>
      <c r="AT929" s="237" t="s">
        <v>158</v>
      </c>
      <c r="AU929" s="237" t="s">
        <v>84</v>
      </c>
      <c r="AV929" s="11" t="s">
        <v>77</v>
      </c>
      <c r="AW929" s="11" t="s">
        <v>35</v>
      </c>
      <c r="AX929" s="11" t="s">
        <v>72</v>
      </c>
      <c r="AY929" s="237" t="s">
        <v>147</v>
      </c>
    </row>
    <row r="930" s="12" customFormat="1">
      <c r="B930" s="238"/>
      <c r="C930" s="239"/>
      <c r="D930" s="225" t="s">
        <v>158</v>
      </c>
      <c r="E930" s="240" t="s">
        <v>21</v>
      </c>
      <c r="F930" s="241" t="s">
        <v>1153</v>
      </c>
      <c r="G930" s="239"/>
      <c r="H930" s="242">
        <v>15.25</v>
      </c>
      <c r="I930" s="243"/>
      <c r="J930" s="239"/>
      <c r="K930" s="239"/>
      <c r="L930" s="244"/>
      <c r="M930" s="245"/>
      <c r="N930" s="246"/>
      <c r="O930" s="246"/>
      <c r="P930" s="246"/>
      <c r="Q930" s="246"/>
      <c r="R930" s="246"/>
      <c r="S930" s="246"/>
      <c r="T930" s="247"/>
      <c r="AT930" s="248" t="s">
        <v>158</v>
      </c>
      <c r="AU930" s="248" t="s">
        <v>84</v>
      </c>
      <c r="AV930" s="12" t="s">
        <v>84</v>
      </c>
      <c r="AW930" s="12" t="s">
        <v>35</v>
      </c>
      <c r="AX930" s="12" t="s">
        <v>72</v>
      </c>
      <c r="AY930" s="248" t="s">
        <v>147</v>
      </c>
    </row>
    <row r="931" s="11" customFormat="1">
      <c r="B931" s="228"/>
      <c r="C931" s="229"/>
      <c r="D931" s="225" t="s">
        <v>158</v>
      </c>
      <c r="E931" s="230" t="s">
        <v>21</v>
      </c>
      <c r="F931" s="231" t="s">
        <v>1154</v>
      </c>
      <c r="G931" s="229"/>
      <c r="H931" s="230" t="s">
        <v>21</v>
      </c>
      <c r="I931" s="232"/>
      <c r="J931" s="229"/>
      <c r="K931" s="229"/>
      <c r="L931" s="233"/>
      <c r="M931" s="234"/>
      <c r="N931" s="235"/>
      <c r="O931" s="235"/>
      <c r="P931" s="235"/>
      <c r="Q931" s="235"/>
      <c r="R931" s="235"/>
      <c r="S931" s="235"/>
      <c r="T931" s="236"/>
      <c r="AT931" s="237" t="s">
        <v>158</v>
      </c>
      <c r="AU931" s="237" t="s">
        <v>84</v>
      </c>
      <c r="AV931" s="11" t="s">
        <v>77</v>
      </c>
      <c r="AW931" s="11" t="s">
        <v>35</v>
      </c>
      <c r="AX931" s="11" t="s">
        <v>72</v>
      </c>
      <c r="AY931" s="237" t="s">
        <v>147</v>
      </c>
    </row>
    <row r="932" s="12" customFormat="1">
      <c r="B932" s="238"/>
      <c r="C932" s="239"/>
      <c r="D932" s="225" t="s">
        <v>158</v>
      </c>
      <c r="E932" s="240" t="s">
        <v>21</v>
      </c>
      <c r="F932" s="241" t="s">
        <v>1155</v>
      </c>
      <c r="G932" s="239"/>
      <c r="H932" s="242">
        <v>5.5599999999999996</v>
      </c>
      <c r="I932" s="243"/>
      <c r="J932" s="239"/>
      <c r="K932" s="239"/>
      <c r="L932" s="244"/>
      <c r="M932" s="245"/>
      <c r="N932" s="246"/>
      <c r="O932" s="246"/>
      <c r="P932" s="246"/>
      <c r="Q932" s="246"/>
      <c r="R932" s="246"/>
      <c r="S932" s="246"/>
      <c r="T932" s="247"/>
      <c r="AT932" s="248" t="s">
        <v>158</v>
      </c>
      <c r="AU932" s="248" t="s">
        <v>84</v>
      </c>
      <c r="AV932" s="12" t="s">
        <v>84</v>
      </c>
      <c r="AW932" s="12" t="s">
        <v>35</v>
      </c>
      <c r="AX932" s="12" t="s">
        <v>72</v>
      </c>
      <c r="AY932" s="248" t="s">
        <v>147</v>
      </c>
    </row>
    <row r="933" s="13" customFormat="1">
      <c r="B933" s="249"/>
      <c r="C933" s="250"/>
      <c r="D933" s="225" t="s">
        <v>158</v>
      </c>
      <c r="E933" s="251" t="s">
        <v>21</v>
      </c>
      <c r="F933" s="252" t="s">
        <v>161</v>
      </c>
      <c r="G933" s="250"/>
      <c r="H933" s="253">
        <v>20.809999999999999</v>
      </c>
      <c r="I933" s="254"/>
      <c r="J933" s="250"/>
      <c r="K933" s="250"/>
      <c r="L933" s="255"/>
      <c r="M933" s="256"/>
      <c r="N933" s="257"/>
      <c r="O933" s="257"/>
      <c r="P933" s="257"/>
      <c r="Q933" s="257"/>
      <c r="R933" s="257"/>
      <c r="S933" s="257"/>
      <c r="T933" s="258"/>
      <c r="AT933" s="259" t="s">
        <v>158</v>
      </c>
      <c r="AU933" s="259" t="s">
        <v>84</v>
      </c>
      <c r="AV933" s="13" t="s">
        <v>154</v>
      </c>
      <c r="AW933" s="13" t="s">
        <v>35</v>
      </c>
      <c r="AX933" s="13" t="s">
        <v>77</v>
      </c>
      <c r="AY933" s="259" t="s">
        <v>147</v>
      </c>
    </row>
    <row r="934" s="1" customFormat="1" ht="16.5" customHeight="1">
      <c r="B934" s="45"/>
      <c r="C934" s="260" t="s">
        <v>1170</v>
      </c>
      <c r="D934" s="260" t="s">
        <v>237</v>
      </c>
      <c r="E934" s="261" t="s">
        <v>1162</v>
      </c>
      <c r="F934" s="262" t="s">
        <v>1163</v>
      </c>
      <c r="G934" s="263" t="s">
        <v>152</v>
      </c>
      <c r="H934" s="264">
        <v>24.972000000000001</v>
      </c>
      <c r="I934" s="265"/>
      <c r="J934" s="266">
        <f>ROUND(I934*H934,2)</f>
        <v>0</v>
      </c>
      <c r="K934" s="262" t="s">
        <v>153</v>
      </c>
      <c r="L934" s="267"/>
      <c r="M934" s="268" t="s">
        <v>21</v>
      </c>
      <c r="N934" s="269" t="s">
        <v>43</v>
      </c>
      <c r="O934" s="46"/>
      <c r="P934" s="222">
        <f>O934*H934</f>
        <v>0</v>
      </c>
      <c r="Q934" s="222">
        <v>0.0041000000000000003</v>
      </c>
      <c r="R934" s="222">
        <f>Q934*H934</f>
        <v>0.10238520000000001</v>
      </c>
      <c r="S934" s="222">
        <v>0</v>
      </c>
      <c r="T934" s="223">
        <f>S934*H934</f>
        <v>0</v>
      </c>
      <c r="AR934" s="23" t="s">
        <v>347</v>
      </c>
      <c r="AT934" s="23" t="s">
        <v>237</v>
      </c>
      <c r="AU934" s="23" t="s">
        <v>84</v>
      </c>
      <c r="AY934" s="23" t="s">
        <v>147</v>
      </c>
      <c r="BE934" s="224">
        <f>IF(N934="základní",J934,0)</f>
        <v>0</v>
      </c>
      <c r="BF934" s="224">
        <f>IF(N934="snížená",J934,0)</f>
        <v>0</v>
      </c>
      <c r="BG934" s="224">
        <f>IF(N934="zákl. přenesená",J934,0)</f>
        <v>0</v>
      </c>
      <c r="BH934" s="224">
        <f>IF(N934="sníž. přenesená",J934,0)</f>
        <v>0</v>
      </c>
      <c r="BI934" s="224">
        <f>IF(N934="nulová",J934,0)</f>
        <v>0</v>
      </c>
      <c r="BJ934" s="23" t="s">
        <v>77</v>
      </c>
      <c r="BK934" s="224">
        <f>ROUND(I934*H934,2)</f>
        <v>0</v>
      </c>
      <c r="BL934" s="23" t="s">
        <v>248</v>
      </c>
      <c r="BM934" s="23" t="s">
        <v>1171</v>
      </c>
    </row>
    <row r="935" s="12" customFormat="1">
      <c r="B935" s="238"/>
      <c r="C935" s="239"/>
      <c r="D935" s="225" t="s">
        <v>158</v>
      </c>
      <c r="E935" s="239"/>
      <c r="F935" s="241" t="s">
        <v>1172</v>
      </c>
      <c r="G935" s="239"/>
      <c r="H935" s="242">
        <v>24.972000000000001</v>
      </c>
      <c r="I935" s="243"/>
      <c r="J935" s="239"/>
      <c r="K935" s="239"/>
      <c r="L935" s="244"/>
      <c r="M935" s="245"/>
      <c r="N935" s="246"/>
      <c r="O935" s="246"/>
      <c r="P935" s="246"/>
      <c r="Q935" s="246"/>
      <c r="R935" s="246"/>
      <c r="S935" s="246"/>
      <c r="T935" s="247"/>
      <c r="AT935" s="248" t="s">
        <v>158</v>
      </c>
      <c r="AU935" s="248" t="s">
        <v>84</v>
      </c>
      <c r="AV935" s="12" t="s">
        <v>84</v>
      </c>
      <c r="AW935" s="12" t="s">
        <v>6</v>
      </c>
      <c r="AX935" s="12" t="s">
        <v>77</v>
      </c>
      <c r="AY935" s="248" t="s">
        <v>147</v>
      </c>
    </row>
    <row r="936" s="1" customFormat="1" ht="25.5" customHeight="1">
      <c r="B936" s="45"/>
      <c r="C936" s="213" t="s">
        <v>1173</v>
      </c>
      <c r="D936" s="213" t="s">
        <v>149</v>
      </c>
      <c r="E936" s="214" t="s">
        <v>1174</v>
      </c>
      <c r="F936" s="215" t="s">
        <v>1175</v>
      </c>
      <c r="G936" s="216" t="s">
        <v>152</v>
      </c>
      <c r="H936" s="217">
        <v>7.71</v>
      </c>
      <c r="I936" s="218"/>
      <c r="J936" s="219">
        <f>ROUND(I936*H936,2)</f>
        <v>0</v>
      </c>
      <c r="K936" s="215" t="s">
        <v>153</v>
      </c>
      <c r="L936" s="71"/>
      <c r="M936" s="220" t="s">
        <v>21</v>
      </c>
      <c r="N936" s="221" t="s">
        <v>43</v>
      </c>
      <c r="O936" s="46"/>
      <c r="P936" s="222">
        <f>O936*H936</f>
        <v>0</v>
      </c>
      <c r="Q936" s="222">
        <v>0</v>
      </c>
      <c r="R936" s="222">
        <f>Q936*H936</f>
        <v>0</v>
      </c>
      <c r="S936" s="222">
        <v>0</v>
      </c>
      <c r="T936" s="223">
        <f>S936*H936</f>
        <v>0</v>
      </c>
      <c r="AR936" s="23" t="s">
        <v>248</v>
      </c>
      <c r="AT936" s="23" t="s">
        <v>149</v>
      </c>
      <c r="AU936" s="23" t="s">
        <v>84</v>
      </c>
      <c r="AY936" s="23" t="s">
        <v>147</v>
      </c>
      <c r="BE936" s="224">
        <f>IF(N936="základní",J936,0)</f>
        <v>0</v>
      </c>
      <c r="BF936" s="224">
        <f>IF(N936="snížená",J936,0)</f>
        <v>0</v>
      </c>
      <c r="BG936" s="224">
        <f>IF(N936="zákl. přenesená",J936,0)</f>
        <v>0</v>
      </c>
      <c r="BH936" s="224">
        <f>IF(N936="sníž. přenesená",J936,0)</f>
        <v>0</v>
      </c>
      <c r="BI936" s="224">
        <f>IF(N936="nulová",J936,0)</f>
        <v>0</v>
      </c>
      <c r="BJ936" s="23" t="s">
        <v>77</v>
      </c>
      <c r="BK936" s="224">
        <f>ROUND(I936*H936,2)</f>
        <v>0</v>
      </c>
      <c r="BL936" s="23" t="s">
        <v>248</v>
      </c>
      <c r="BM936" s="23" t="s">
        <v>1176</v>
      </c>
    </row>
    <row r="937" s="1" customFormat="1">
      <c r="B937" s="45"/>
      <c r="C937" s="73"/>
      <c r="D937" s="225" t="s">
        <v>156</v>
      </c>
      <c r="E937" s="73"/>
      <c r="F937" s="226" t="s">
        <v>1177</v>
      </c>
      <c r="G937" s="73"/>
      <c r="H937" s="73"/>
      <c r="I937" s="184"/>
      <c r="J937" s="73"/>
      <c r="K937" s="73"/>
      <c r="L937" s="71"/>
      <c r="M937" s="227"/>
      <c r="N937" s="46"/>
      <c r="O937" s="46"/>
      <c r="P937" s="46"/>
      <c r="Q937" s="46"/>
      <c r="R937" s="46"/>
      <c r="S937" s="46"/>
      <c r="T937" s="94"/>
      <c r="AT937" s="23" t="s">
        <v>156</v>
      </c>
      <c r="AU937" s="23" t="s">
        <v>84</v>
      </c>
    </row>
    <row r="938" s="11" customFormat="1">
      <c r="B938" s="228"/>
      <c r="C938" s="229"/>
      <c r="D938" s="225" t="s">
        <v>158</v>
      </c>
      <c r="E938" s="230" t="s">
        <v>21</v>
      </c>
      <c r="F938" s="231" t="s">
        <v>485</v>
      </c>
      <c r="G938" s="229"/>
      <c r="H938" s="230" t="s">
        <v>21</v>
      </c>
      <c r="I938" s="232"/>
      <c r="J938" s="229"/>
      <c r="K938" s="229"/>
      <c r="L938" s="233"/>
      <c r="M938" s="234"/>
      <c r="N938" s="235"/>
      <c r="O938" s="235"/>
      <c r="P938" s="235"/>
      <c r="Q938" s="235"/>
      <c r="R938" s="235"/>
      <c r="S938" s="235"/>
      <c r="T938" s="236"/>
      <c r="AT938" s="237" t="s">
        <v>158</v>
      </c>
      <c r="AU938" s="237" t="s">
        <v>84</v>
      </c>
      <c r="AV938" s="11" t="s">
        <v>77</v>
      </c>
      <c r="AW938" s="11" t="s">
        <v>35</v>
      </c>
      <c r="AX938" s="11" t="s">
        <v>72</v>
      </c>
      <c r="AY938" s="237" t="s">
        <v>147</v>
      </c>
    </row>
    <row r="939" s="12" customFormat="1">
      <c r="B939" s="238"/>
      <c r="C939" s="239"/>
      <c r="D939" s="225" t="s">
        <v>158</v>
      </c>
      <c r="E939" s="240" t="s">
        <v>21</v>
      </c>
      <c r="F939" s="241" t="s">
        <v>1178</v>
      </c>
      <c r="G939" s="239"/>
      <c r="H939" s="242">
        <v>7.71</v>
      </c>
      <c r="I939" s="243"/>
      <c r="J939" s="239"/>
      <c r="K939" s="239"/>
      <c r="L939" s="244"/>
      <c r="M939" s="245"/>
      <c r="N939" s="246"/>
      <c r="O939" s="246"/>
      <c r="P939" s="246"/>
      <c r="Q939" s="246"/>
      <c r="R939" s="246"/>
      <c r="S939" s="246"/>
      <c r="T939" s="247"/>
      <c r="AT939" s="248" t="s">
        <v>158</v>
      </c>
      <c r="AU939" s="248" t="s">
        <v>84</v>
      </c>
      <c r="AV939" s="12" t="s">
        <v>84</v>
      </c>
      <c r="AW939" s="12" t="s">
        <v>35</v>
      </c>
      <c r="AX939" s="12" t="s">
        <v>72</v>
      </c>
      <c r="AY939" s="248" t="s">
        <v>147</v>
      </c>
    </row>
    <row r="940" s="13" customFormat="1">
      <c r="B940" s="249"/>
      <c r="C940" s="250"/>
      <c r="D940" s="225" t="s">
        <v>158</v>
      </c>
      <c r="E940" s="251" t="s">
        <v>21</v>
      </c>
      <c r="F940" s="252" t="s">
        <v>161</v>
      </c>
      <c r="G940" s="250"/>
      <c r="H940" s="253">
        <v>7.71</v>
      </c>
      <c r="I940" s="254"/>
      <c r="J940" s="250"/>
      <c r="K940" s="250"/>
      <c r="L940" s="255"/>
      <c r="M940" s="256"/>
      <c r="N940" s="257"/>
      <c r="O940" s="257"/>
      <c r="P940" s="257"/>
      <c r="Q940" s="257"/>
      <c r="R940" s="257"/>
      <c r="S940" s="257"/>
      <c r="T940" s="258"/>
      <c r="AT940" s="259" t="s">
        <v>158</v>
      </c>
      <c r="AU940" s="259" t="s">
        <v>84</v>
      </c>
      <c r="AV940" s="13" t="s">
        <v>154</v>
      </c>
      <c r="AW940" s="13" t="s">
        <v>35</v>
      </c>
      <c r="AX940" s="13" t="s">
        <v>77</v>
      </c>
      <c r="AY940" s="259" t="s">
        <v>147</v>
      </c>
    </row>
    <row r="941" s="1" customFormat="1" ht="16.5" customHeight="1">
      <c r="B941" s="45"/>
      <c r="C941" s="260" t="s">
        <v>1179</v>
      </c>
      <c r="D941" s="260" t="s">
        <v>237</v>
      </c>
      <c r="E941" s="261" t="s">
        <v>1180</v>
      </c>
      <c r="F941" s="262" t="s">
        <v>1181</v>
      </c>
      <c r="G941" s="263" t="s">
        <v>1182</v>
      </c>
      <c r="H941" s="264">
        <v>46.259999999999998</v>
      </c>
      <c r="I941" s="265"/>
      <c r="J941" s="266">
        <f>ROUND(I941*H941,2)</f>
        <v>0</v>
      </c>
      <c r="K941" s="262" t="s">
        <v>153</v>
      </c>
      <c r="L941" s="267"/>
      <c r="M941" s="268" t="s">
        <v>21</v>
      </c>
      <c r="N941" s="269" t="s">
        <v>43</v>
      </c>
      <c r="O941" s="46"/>
      <c r="P941" s="222">
        <f>O941*H941</f>
        <v>0</v>
      </c>
      <c r="Q941" s="222">
        <v>0.001</v>
      </c>
      <c r="R941" s="222">
        <f>Q941*H941</f>
        <v>0.046259999999999996</v>
      </c>
      <c r="S941" s="222">
        <v>0</v>
      </c>
      <c r="T941" s="223">
        <f>S941*H941</f>
        <v>0</v>
      </c>
      <c r="AR941" s="23" t="s">
        <v>347</v>
      </c>
      <c r="AT941" s="23" t="s">
        <v>237</v>
      </c>
      <c r="AU941" s="23" t="s">
        <v>84</v>
      </c>
      <c r="AY941" s="23" t="s">
        <v>147</v>
      </c>
      <c r="BE941" s="224">
        <f>IF(N941="základní",J941,0)</f>
        <v>0</v>
      </c>
      <c r="BF941" s="224">
        <f>IF(N941="snížená",J941,0)</f>
        <v>0</v>
      </c>
      <c r="BG941" s="224">
        <f>IF(N941="zákl. přenesená",J941,0)</f>
        <v>0</v>
      </c>
      <c r="BH941" s="224">
        <f>IF(N941="sníž. přenesená",J941,0)</f>
        <v>0</v>
      </c>
      <c r="BI941" s="224">
        <f>IF(N941="nulová",J941,0)</f>
        <v>0</v>
      </c>
      <c r="BJ941" s="23" t="s">
        <v>77</v>
      </c>
      <c r="BK941" s="224">
        <f>ROUND(I941*H941,2)</f>
        <v>0</v>
      </c>
      <c r="BL941" s="23" t="s">
        <v>248</v>
      </c>
      <c r="BM941" s="23" t="s">
        <v>1183</v>
      </c>
    </row>
    <row r="942" s="12" customFormat="1">
      <c r="B942" s="238"/>
      <c r="C942" s="239"/>
      <c r="D942" s="225" t="s">
        <v>158</v>
      </c>
      <c r="E942" s="239"/>
      <c r="F942" s="241" t="s">
        <v>1184</v>
      </c>
      <c r="G942" s="239"/>
      <c r="H942" s="242">
        <v>46.259999999999998</v>
      </c>
      <c r="I942" s="243"/>
      <c r="J942" s="239"/>
      <c r="K942" s="239"/>
      <c r="L942" s="244"/>
      <c r="M942" s="245"/>
      <c r="N942" s="246"/>
      <c r="O942" s="246"/>
      <c r="P942" s="246"/>
      <c r="Q942" s="246"/>
      <c r="R942" s="246"/>
      <c r="S942" s="246"/>
      <c r="T942" s="247"/>
      <c r="AT942" s="248" t="s">
        <v>158</v>
      </c>
      <c r="AU942" s="248" t="s">
        <v>84</v>
      </c>
      <c r="AV942" s="12" t="s">
        <v>84</v>
      </c>
      <c r="AW942" s="12" t="s">
        <v>6</v>
      </c>
      <c r="AX942" s="12" t="s">
        <v>77</v>
      </c>
      <c r="AY942" s="248" t="s">
        <v>147</v>
      </c>
    </row>
    <row r="943" s="1" customFormat="1" ht="25.5" customHeight="1">
      <c r="B943" s="45"/>
      <c r="C943" s="213" t="s">
        <v>1185</v>
      </c>
      <c r="D943" s="213" t="s">
        <v>149</v>
      </c>
      <c r="E943" s="214" t="s">
        <v>1186</v>
      </c>
      <c r="F943" s="215" t="s">
        <v>1187</v>
      </c>
      <c r="G943" s="216" t="s">
        <v>152</v>
      </c>
      <c r="H943" s="217">
        <v>16.527999999999999</v>
      </c>
      <c r="I943" s="218"/>
      <c r="J943" s="219">
        <f>ROUND(I943*H943,2)</f>
        <v>0</v>
      </c>
      <c r="K943" s="215" t="s">
        <v>153</v>
      </c>
      <c r="L943" s="71"/>
      <c r="M943" s="220" t="s">
        <v>21</v>
      </c>
      <c r="N943" s="221" t="s">
        <v>43</v>
      </c>
      <c r="O943" s="46"/>
      <c r="P943" s="222">
        <f>O943*H943</f>
        <v>0</v>
      </c>
      <c r="Q943" s="222">
        <v>0</v>
      </c>
      <c r="R943" s="222">
        <f>Q943*H943</f>
        <v>0</v>
      </c>
      <c r="S943" s="222">
        <v>0</v>
      </c>
      <c r="T943" s="223">
        <f>S943*H943</f>
        <v>0</v>
      </c>
      <c r="AR943" s="23" t="s">
        <v>248</v>
      </c>
      <c r="AT943" s="23" t="s">
        <v>149</v>
      </c>
      <c r="AU943" s="23" t="s">
        <v>84</v>
      </c>
      <c r="AY943" s="23" t="s">
        <v>147</v>
      </c>
      <c r="BE943" s="224">
        <f>IF(N943="základní",J943,0)</f>
        <v>0</v>
      </c>
      <c r="BF943" s="224">
        <f>IF(N943="snížená",J943,0)</f>
        <v>0</v>
      </c>
      <c r="BG943" s="224">
        <f>IF(N943="zákl. přenesená",J943,0)</f>
        <v>0</v>
      </c>
      <c r="BH943" s="224">
        <f>IF(N943="sníž. přenesená",J943,0)</f>
        <v>0</v>
      </c>
      <c r="BI943" s="224">
        <f>IF(N943="nulová",J943,0)</f>
        <v>0</v>
      </c>
      <c r="BJ943" s="23" t="s">
        <v>77</v>
      </c>
      <c r="BK943" s="224">
        <f>ROUND(I943*H943,2)</f>
        <v>0</v>
      </c>
      <c r="BL943" s="23" t="s">
        <v>248</v>
      </c>
      <c r="BM943" s="23" t="s">
        <v>1188</v>
      </c>
    </row>
    <row r="944" s="1" customFormat="1">
      <c r="B944" s="45"/>
      <c r="C944" s="73"/>
      <c r="D944" s="225" t="s">
        <v>156</v>
      </c>
      <c r="E944" s="73"/>
      <c r="F944" s="226" t="s">
        <v>1177</v>
      </c>
      <c r="G944" s="73"/>
      <c r="H944" s="73"/>
      <c r="I944" s="184"/>
      <c r="J944" s="73"/>
      <c r="K944" s="73"/>
      <c r="L944" s="71"/>
      <c r="M944" s="227"/>
      <c r="N944" s="46"/>
      <c r="O944" s="46"/>
      <c r="P944" s="46"/>
      <c r="Q944" s="46"/>
      <c r="R944" s="46"/>
      <c r="S944" s="46"/>
      <c r="T944" s="94"/>
      <c r="AT944" s="23" t="s">
        <v>156</v>
      </c>
      <c r="AU944" s="23" t="s">
        <v>84</v>
      </c>
    </row>
    <row r="945" s="11" customFormat="1">
      <c r="B945" s="228"/>
      <c r="C945" s="229"/>
      <c r="D945" s="225" t="s">
        <v>158</v>
      </c>
      <c r="E945" s="230" t="s">
        <v>21</v>
      </c>
      <c r="F945" s="231" t="s">
        <v>485</v>
      </c>
      <c r="G945" s="229"/>
      <c r="H945" s="230" t="s">
        <v>21</v>
      </c>
      <c r="I945" s="232"/>
      <c r="J945" s="229"/>
      <c r="K945" s="229"/>
      <c r="L945" s="233"/>
      <c r="M945" s="234"/>
      <c r="N945" s="235"/>
      <c r="O945" s="235"/>
      <c r="P945" s="235"/>
      <c r="Q945" s="235"/>
      <c r="R945" s="235"/>
      <c r="S945" s="235"/>
      <c r="T945" s="236"/>
      <c r="AT945" s="237" t="s">
        <v>158</v>
      </c>
      <c r="AU945" s="237" t="s">
        <v>84</v>
      </c>
      <c r="AV945" s="11" t="s">
        <v>77</v>
      </c>
      <c r="AW945" s="11" t="s">
        <v>35</v>
      </c>
      <c r="AX945" s="11" t="s">
        <v>72</v>
      </c>
      <c r="AY945" s="237" t="s">
        <v>147</v>
      </c>
    </row>
    <row r="946" s="12" customFormat="1">
      <c r="B946" s="238"/>
      <c r="C946" s="239"/>
      <c r="D946" s="225" t="s">
        <v>158</v>
      </c>
      <c r="E946" s="240" t="s">
        <v>21</v>
      </c>
      <c r="F946" s="241" t="s">
        <v>1189</v>
      </c>
      <c r="G946" s="239"/>
      <c r="H946" s="242">
        <v>3.653</v>
      </c>
      <c r="I946" s="243"/>
      <c r="J946" s="239"/>
      <c r="K946" s="239"/>
      <c r="L946" s="244"/>
      <c r="M946" s="245"/>
      <c r="N946" s="246"/>
      <c r="O946" s="246"/>
      <c r="P946" s="246"/>
      <c r="Q946" s="246"/>
      <c r="R946" s="246"/>
      <c r="S946" s="246"/>
      <c r="T946" s="247"/>
      <c r="AT946" s="248" t="s">
        <v>158</v>
      </c>
      <c r="AU946" s="248" t="s">
        <v>84</v>
      </c>
      <c r="AV946" s="12" t="s">
        <v>84</v>
      </c>
      <c r="AW946" s="12" t="s">
        <v>35</v>
      </c>
      <c r="AX946" s="12" t="s">
        <v>72</v>
      </c>
      <c r="AY946" s="248" t="s">
        <v>147</v>
      </c>
    </row>
    <row r="947" s="12" customFormat="1">
      <c r="B947" s="238"/>
      <c r="C947" s="239"/>
      <c r="D947" s="225" t="s">
        <v>158</v>
      </c>
      <c r="E947" s="240" t="s">
        <v>21</v>
      </c>
      <c r="F947" s="241" t="s">
        <v>1190</v>
      </c>
      <c r="G947" s="239"/>
      <c r="H947" s="242">
        <v>9.4499999999999993</v>
      </c>
      <c r="I947" s="243"/>
      <c r="J947" s="239"/>
      <c r="K947" s="239"/>
      <c r="L947" s="244"/>
      <c r="M947" s="245"/>
      <c r="N947" s="246"/>
      <c r="O947" s="246"/>
      <c r="P947" s="246"/>
      <c r="Q947" s="246"/>
      <c r="R947" s="246"/>
      <c r="S947" s="246"/>
      <c r="T947" s="247"/>
      <c r="AT947" s="248" t="s">
        <v>158</v>
      </c>
      <c r="AU947" s="248" t="s">
        <v>84</v>
      </c>
      <c r="AV947" s="12" t="s">
        <v>84</v>
      </c>
      <c r="AW947" s="12" t="s">
        <v>35</v>
      </c>
      <c r="AX947" s="12" t="s">
        <v>72</v>
      </c>
      <c r="AY947" s="248" t="s">
        <v>147</v>
      </c>
    </row>
    <row r="948" s="12" customFormat="1">
      <c r="B948" s="238"/>
      <c r="C948" s="239"/>
      <c r="D948" s="225" t="s">
        <v>158</v>
      </c>
      <c r="E948" s="240" t="s">
        <v>21</v>
      </c>
      <c r="F948" s="241" t="s">
        <v>1191</v>
      </c>
      <c r="G948" s="239"/>
      <c r="H948" s="242">
        <v>3.4249999999999998</v>
      </c>
      <c r="I948" s="243"/>
      <c r="J948" s="239"/>
      <c r="K948" s="239"/>
      <c r="L948" s="244"/>
      <c r="M948" s="245"/>
      <c r="N948" s="246"/>
      <c r="O948" s="246"/>
      <c r="P948" s="246"/>
      <c r="Q948" s="246"/>
      <c r="R948" s="246"/>
      <c r="S948" s="246"/>
      <c r="T948" s="247"/>
      <c r="AT948" s="248" t="s">
        <v>158</v>
      </c>
      <c r="AU948" s="248" t="s">
        <v>84</v>
      </c>
      <c r="AV948" s="12" t="s">
        <v>84</v>
      </c>
      <c r="AW948" s="12" t="s">
        <v>35</v>
      </c>
      <c r="AX948" s="12" t="s">
        <v>72</v>
      </c>
      <c r="AY948" s="248" t="s">
        <v>147</v>
      </c>
    </row>
    <row r="949" s="13" customFormat="1">
      <c r="B949" s="249"/>
      <c r="C949" s="250"/>
      <c r="D949" s="225" t="s">
        <v>158</v>
      </c>
      <c r="E949" s="251" t="s">
        <v>21</v>
      </c>
      <c r="F949" s="252" t="s">
        <v>161</v>
      </c>
      <c r="G949" s="250"/>
      <c r="H949" s="253">
        <v>16.527999999999999</v>
      </c>
      <c r="I949" s="254"/>
      <c r="J949" s="250"/>
      <c r="K949" s="250"/>
      <c r="L949" s="255"/>
      <c r="M949" s="256"/>
      <c r="N949" s="257"/>
      <c r="O949" s="257"/>
      <c r="P949" s="257"/>
      <c r="Q949" s="257"/>
      <c r="R949" s="257"/>
      <c r="S949" s="257"/>
      <c r="T949" s="258"/>
      <c r="AT949" s="259" t="s">
        <v>158</v>
      </c>
      <c r="AU949" s="259" t="s">
        <v>84</v>
      </c>
      <c r="AV949" s="13" t="s">
        <v>154</v>
      </c>
      <c r="AW949" s="13" t="s">
        <v>35</v>
      </c>
      <c r="AX949" s="13" t="s">
        <v>77</v>
      </c>
      <c r="AY949" s="259" t="s">
        <v>147</v>
      </c>
    </row>
    <row r="950" s="1" customFormat="1" ht="16.5" customHeight="1">
      <c r="B950" s="45"/>
      <c r="C950" s="260" t="s">
        <v>1192</v>
      </c>
      <c r="D950" s="260" t="s">
        <v>237</v>
      </c>
      <c r="E950" s="261" t="s">
        <v>1180</v>
      </c>
      <c r="F950" s="262" t="s">
        <v>1181</v>
      </c>
      <c r="G950" s="263" t="s">
        <v>1182</v>
      </c>
      <c r="H950" s="264">
        <v>99.168000000000006</v>
      </c>
      <c r="I950" s="265"/>
      <c r="J950" s="266">
        <f>ROUND(I950*H950,2)</f>
        <v>0</v>
      </c>
      <c r="K950" s="262" t="s">
        <v>153</v>
      </c>
      <c r="L950" s="267"/>
      <c r="M950" s="268" t="s">
        <v>21</v>
      </c>
      <c r="N950" s="269" t="s">
        <v>43</v>
      </c>
      <c r="O950" s="46"/>
      <c r="P950" s="222">
        <f>O950*H950</f>
        <v>0</v>
      </c>
      <c r="Q950" s="222">
        <v>0.001</v>
      </c>
      <c r="R950" s="222">
        <f>Q950*H950</f>
        <v>0.099168000000000006</v>
      </c>
      <c r="S950" s="222">
        <v>0</v>
      </c>
      <c r="T950" s="223">
        <f>S950*H950</f>
        <v>0</v>
      </c>
      <c r="AR950" s="23" t="s">
        <v>347</v>
      </c>
      <c r="AT950" s="23" t="s">
        <v>237</v>
      </c>
      <c r="AU950" s="23" t="s">
        <v>84</v>
      </c>
      <c r="AY950" s="23" t="s">
        <v>147</v>
      </c>
      <c r="BE950" s="224">
        <f>IF(N950="základní",J950,0)</f>
        <v>0</v>
      </c>
      <c r="BF950" s="224">
        <f>IF(N950="snížená",J950,0)</f>
        <v>0</v>
      </c>
      <c r="BG950" s="224">
        <f>IF(N950="zákl. přenesená",J950,0)</f>
        <v>0</v>
      </c>
      <c r="BH950" s="224">
        <f>IF(N950="sníž. přenesená",J950,0)</f>
        <v>0</v>
      </c>
      <c r="BI950" s="224">
        <f>IF(N950="nulová",J950,0)</f>
        <v>0</v>
      </c>
      <c r="BJ950" s="23" t="s">
        <v>77</v>
      </c>
      <c r="BK950" s="224">
        <f>ROUND(I950*H950,2)</f>
        <v>0</v>
      </c>
      <c r="BL950" s="23" t="s">
        <v>248</v>
      </c>
      <c r="BM950" s="23" t="s">
        <v>1193</v>
      </c>
    </row>
    <row r="951" s="12" customFormat="1">
      <c r="B951" s="238"/>
      <c r="C951" s="239"/>
      <c r="D951" s="225" t="s">
        <v>158</v>
      </c>
      <c r="E951" s="239"/>
      <c r="F951" s="241" t="s">
        <v>1194</v>
      </c>
      <c r="G951" s="239"/>
      <c r="H951" s="242">
        <v>99.168000000000006</v>
      </c>
      <c r="I951" s="243"/>
      <c r="J951" s="239"/>
      <c r="K951" s="239"/>
      <c r="L951" s="244"/>
      <c r="M951" s="245"/>
      <c r="N951" s="246"/>
      <c r="O951" s="246"/>
      <c r="P951" s="246"/>
      <c r="Q951" s="246"/>
      <c r="R951" s="246"/>
      <c r="S951" s="246"/>
      <c r="T951" s="247"/>
      <c r="AT951" s="248" t="s">
        <v>158</v>
      </c>
      <c r="AU951" s="248" t="s">
        <v>84</v>
      </c>
      <c r="AV951" s="12" t="s">
        <v>84</v>
      </c>
      <c r="AW951" s="12" t="s">
        <v>6</v>
      </c>
      <c r="AX951" s="12" t="s">
        <v>77</v>
      </c>
      <c r="AY951" s="248" t="s">
        <v>147</v>
      </c>
    </row>
    <row r="952" s="1" customFormat="1" ht="25.5" customHeight="1">
      <c r="B952" s="45"/>
      <c r="C952" s="213" t="s">
        <v>1195</v>
      </c>
      <c r="D952" s="213" t="s">
        <v>149</v>
      </c>
      <c r="E952" s="214" t="s">
        <v>1196</v>
      </c>
      <c r="F952" s="215" t="s">
        <v>1197</v>
      </c>
      <c r="G952" s="216" t="s">
        <v>443</v>
      </c>
      <c r="H952" s="217">
        <v>16.149999999999999</v>
      </c>
      <c r="I952" s="218"/>
      <c r="J952" s="219">
        <f>ROUND(I952*H952,2)</f>
        <v>0</v>
      </c>
      <c r="K952" s="215" t="s">
        <v>153</v>
      </c>
      <c r="L952" s="71"/>
      <c r="M952" s="220" t="s">
        <v>21</v>
      </c>
      <c r="N952" s="221" t="s">
        <v>43</v>
      </c>
      <c r="O952" s="46"/>
      <c r="P952" s="222">
        <f>O952*H952</f>
        <v>0</v>
      </c>
      <c r="Q952" s="222">
        <v>0</v>
      </c>
      <c r="R952" s="222">
        <f>Q952*H952</f>
        <v>0</v>
      </c>
      <c r="S952" s="222">
        <v>0</v>
      </c>
      <c r="T952" s="223">
        <f>S952*H952</f>
        <v>0</v>
      </c>
      <c r="AR952" s="23" t="s">
        <v>248</v>
      </c>
      <c r="AT952" s="23" t="s">
        <v>149</v>
      </c>
      <c r="AU952" s="23" t="s">
        <v>84</v>
      </c>
      <c r="AY952" s="23" t="s">
        <v>147</v>
      </c>
      <c r="BE952" s="224">
        <f>IF(N952="základní",J952,0)</f>
        <v>0</v>
      </c>
      <c r="BF952" s="224">
        <f>IF(N952="snížená",J952,0)</f>
        <v>0</v>
      </c>
      <c r="BG952" s="224">
        <f>IF(N952="zákl. přenesená",J952,0)</f>
        <v>0</v>
      </c>
      <c r="BH952" s="224">
        <f>IF(N952="sníž. přenesená",J952,0)</f>
        <v>0</v>
      </c>
      <c r="BI952" s="224">
        <f>IF(N952="nulová",J952,0)</f>
        <v>0</v>
      </c>
      <c r="BJ952" s="23" t="s">
        <v>77</v>
      </c>
      <c r="BK952" s="224">
        <f>ROUND(I952*H952,2)</f>
        <v>0</v>
      </c>
      <c r="BL952" s="23" t="s">
        <v>248</v>
      </c>
      <c r="BM952" s="23" t="s">
        <v>1198</v>
      </c>
    </row>
    <row r="953" s="1" customFormat="1">
      <c r="B953" s="45"/>
      <c r="C953" s="73"/>
      <c r="D953" s="225" t="s">
        <v>156</v>
      </c>
      <c r="E953" s="73"/>
      <c r="F953" s="226" t="s">
        <v>1177</v>
      </c>
      <c r="G953" s="73"/>
      <c r="H953" s="73"/>
      <c r="I953" s="184"/>
      <c r="J953" s="73"/>
      <c r="K953" s="73"/>
      <c r="L953" s="71"/>
      <c r="M953" s="227"/>
      <c r="N953" s="46"/>
      <c r="O953" s="46"/>
      <c r="P953" s="46"/>
      <c r="Q953" s="46"/>
      <c r="R953" s="46"/>
      <c r="S953" s="46"/>
      <c r="T953" s="94"/>
      <c r="AT953" s="23" t="s">
        <v>156</v>
      </c>
      <c r="AU953" s="23" t="s">
        <v>84</v>
      </c>
    </row>
    <row r="954" s="11" customFormat="1">
      <c r="B954" s="228"/>
      <c r="C954" s="229"/>
      <c r="D954" s="225" t="s">
        <v>158</v>
      </c>
      <c r="E954" s="230" t="s">
        <v>21</v>
      </c>
      <c r="F954" s="231" t="s">
        <v>485</v>
      </c>
      <c r="G954" s="229"/>
      <c r="H954" s="230" t="s">
        <v>21</v>
      </c>
      <c r="I954" s="232"/>
      <c r="J954" s="229"/>
      <c r="K954" s="229"/>
      <c r="L954" s="233"/>
      <c r="M954" s="234"/>
      <c r="N954" s="235"/>
      <c r="O954" s="235"/>
      <c r="P954" s="235"/>
      <c r="Q954" s="235"/>
      <c r="R954" s="235"/>
      <c r="S954" s="235"/>
      <c r="T954" s="236"/>
      <c r="AT954" s="237" t="s">
        <v>158</v>
      </c>
      <c r="AU954" s="237" t="s">
        <v>84</v>
      </c>
      <c r="AV954" s="11" t="s">
        <v>77</v>
      </c>
      <c r="AW954" s="11" t="s">
        <v>35</v>
      </c>
      <c r="AX954" s="11" t="s">
        <v>72</v>
      </c>
      <c r="AY954" s="237" t="s">
        <v>147</v>
      </c>
    </row>
    <row r="955" s="12" customFormat="1">
      <c r="B955" s="238"/>
      <c r="C955" s="239"/>
      <c r="D955" s="225" t="s">
        <v>158</v>
      </c>
      <c r="E955" s="240" t="s">
        <v>21</v>
      </c>
      <c r="F955" s="241" t="s">
        <v>1199</v>
      </c>
      <c r="G955" s="239"/>
      <c r="H955" s="242">
        <v>6.1500000000000004</v>
      </c>
      <c r="I955" s="243"/>
      <c r="J955" s="239"/>
      <c r="K955" s="239"/>
      <c r="L955" s="244"/>
      <c r="M955" s="245"/>
      <c r="N955" s="246"/>
      <c r="O955" s="246"/>
      <c r="P955" s="246"/>
      <c r="Q955" s="246"/>
      <c r="R955" s="246"/>
      <c r="S955" s="246"/>
      <c r="T955" s="247"/>
      <c r="AT955" s="248" t="s">
        <v>158</v>
      </c>
      <c r="AU955" s="248" t="s">
        <v>84</v>
      </c>
      <c r="AV955" s="12" t="s">
        <v>84</v>
      </c>
      <c r="AW955" s="12" t="s">
        <v>35</v>
      </c>
      <c r="AX955" s="12" t="s">
        <v>72</v>
      </c>
      <c r="AY955" s="248" t="s">
        <v>147</v>
      </c>
    </row>
    <row r="956" s="12" customFormat="1">
      <c r="B956" s="238"/>
      <c r="C956" s="239"/>
      <c r="D956" s="225" t="s">
        <v>158</v>
      </c>
      <c r="E956" s="240" t="s">
        <v>21</v>
      </c>
      <c r="F956" s="241" t="s">
        <v>1200</v>
      </c>
      <c r="G956" s="239"/>
      <c r="H956" s="242">
        <v>4.5</v>
      </c>
      <c r="I956" s="243"/>
      <c r="J956" s="239"/>
      <c r="K956" s="239"/>
      <c r="L956" s="244"/>
      <c r="M956" s="245"/>
      <c r="N956" s="246"/>
      <c r="O956" s="246"/>
      <c r="P956" s="246"/>
      <c r="Q956" s="246"/>
      <c r="R956" s="246"/>
      <c r="S956" s="246"/>
      <c r="T956" s="247"/>
      <c r="AT956" s="248" t="s">
        <v>158</v>
      </c>
      <c r="AU956" s="248" t="s">
        <v>84</v>
      </c>
      <c r="AV956" s="12" t="s">
        <v>84</v>
      </c>
      <c r="AW956" s="12" t="s">
        <v>35</v>
      </c>
      <c r="AX956" s="12" t="s">
        <v>72</v>
      </c>
      <c r="AY956" s="248" t="s">
        <v>147</v>
      </c>
    </row>
    <row r="957" s="12" customFormat="1">
      <c r="B957" s="238"/>
      <c r="C957" s="239"/>
      <c r="D957" s="225" t="s">
        <v>158</v>
      </c>
      <c r="E957" s="240" t="s">
        <v>21</v>
      </c>
      <c r="F957" s="241" t="s">
        <v>1201</v>
      </c>
      <c r="G957" s="239"/>
      <c r="H957" s="242">
        <v>5.5</v>
      </c>
      <c r="I957" s="243"/>
      <c r="J957" s="239"/>
      <c r="K957" s="239"/>
      <c r="L957" s="244"/>
      <c r="M957" s="245"/>
      <c r="N957" s="246"/>
      <c r="O957" s="246"/>
      <c r="P957" s="246"/>
      <c r="Q957" s="246"/>
      <c r="R957" s="246"/>
      <c r="S957" s="246"/>
      <c r="T957" s="247"/>
      <c r="AT957" s="248" t="s">
        <v>158</v>
      </c>
      <c r="AU957" s="248" t="s">
        <v>84</v>
      </c>
      <c r="AV957" s="12" t="s">
        <v>84</v>
      </c>
      <c r="AW957" s="12" t="s">
        <v>35</v>
      </c>
      <c r="AX957" s="12" t="s">
        <v>72</v>
      </c>
      <c r="AY957" s="248" t="s">
        <v>147</v>
      </c>
    </row>
    <row r="958" s="13" customFormat="1">
      <c r="B958" s="249"/>
      <c r="C958" s="250"/>
      <c r="D958" s="225" t="s">
        <v>158</v>
      </c>
      <c r="E958" s="251" t="s">
        <v>21</v>
      </c>
      <c r="F958" s="252" t="s">
        <v>161</v>
      </c>
      <c r="G958" s="250"/>
      <c r="H958" s="253">
        <v>16.149999999999999</v>
      </c>
      <c r="I958" s="254"/>
      <c r="J958" s="250"/>
      <c r="K958" s="250"/>
      <c r="L958" s="255"/>
      <c r="M958" s="256"/>
      <c r="N958" s="257"/>
      <c r="O958" s="257"/>
      <c r="P958" s="257"/>
      <c r="Q958" s="257"/>
      <c r="R958" s="257"/>
      <c r="S958" s="257"/>
      <c r="T958" s="258"/>
      <c r="AT958" s="259" t="s">
        <v>158</v>
      </c>
      <c r="AU958" s="259" t="s">
        <v>84</v>
      </c>
      <c r="AV958" s="13" t="s">
        <v>154</v>
      </c>
      <c r="AW958" s="13" t="s">
        <v>35</v>
      </c>
      <c r="AX958" s="13" t="s">
        <v>77</v>
      </c>
      <c r="AY958" s="259" t="s">
        <v>147</v>
      </c>
    </row>
    <row r="959" s="1" customFormat="1" ht="16.5" customHeight="1">
      <c r="B959" s="45"/>
      <c r="C959" s="260" t="s">
        <v>1202</v>
      </c>
      <c r="D959" s="260" t="s">
        <v>237</v>
      </c>
      <c r="E959" s="261" t="s">
        <v>1203</v>
      </c>
      <c r="F959" s="262" t="s">
        <v>1204</v>
      </c>
      <c r="G959" s="263" t="s">
        <v>443</v>
      </c>
      <c r="H959" s="264">
        <v>16.149999999999999</v>
      </c>
      <c r="I959" s="265"/>
      <c r="J959" s="266">
        <f>ROUND(I959*H959,2)</f>
        <v>0</v>
      </c>
      <c r="K959" s="262" t="s">
        <v>153</v>
      </c>
      <c r="L959" s="267"/>
      <c r="M959" s="268" t="s">
        <v>21</v>
      </c>
      <c r="N959" s="269" t="s">
        <v>43</v>
      </c>
      <c r="O959" s="46"/>
      <c r="P959" s="222">
        <f>O959*H959</f>
        <v>0</v>
      </c>
      <c r="Q959" s="222">
        <v>6.0000000000000002E-05</v>
      </c>
      <c r="R959" s="222">
        <f>Q959*H959</f>
        <v>0.00096899999999999992</v>
      </c>
      <c r="S959" s="222">
        <v>0</v>
      </c>
      <c r="T959" s="223">
        <f>S959*H959</f>
        <v>0</v>
      </c>
      <c r="AR959" s="23" t="s">
        <v>347</v>
      </c>
      <c r="AT959" s="23" t="s">
        <v>237</v>
      </c>
      <c r="AU959" s="23" t="s">
        <v>84</v>
      </c>
      <c r="AY959" s="23" t="s">
        <v>147</v>
      </c>
      <c r="BE959" s="224">
        <f>IF(N959="základní",J959,0)</f>
        <v>0</v>
      </c>
      <c r="BF959" s="224">
        <f>IF(N959="snížená",J959,0)</f>
        <v>0</v>
      </c>
      <c r="BG959" s="224">
        <f>IF(N959="zákl. přenesená",J959,0)</f>
        <v>0</v>
      </c>
      <c r="BH959" s="224">
        <f>IF(N959="sníž. přenesená",J959,0)</f>
        <v>0</v>
      </c>
      <c r="BI959" s="224">
        <f>IF(N959="nulová",J959,0)</f>
        <v>0</v>
      </c>
      <c r="BJ959" s="23" t="s">
        <v>77</v>
      </c>
      <c r="BK959" s="224">
        <f>ROUND(I959*H959,2)</f>
        <v>0</v>
      </c>
      <c r="BL959" s="23" t="s">
        <v>248</v>
      </c>
      <c r="BM959" s="23" t="s">
        <v>1205</v>
      </c>
    </row>
    <row r="960" s="1" customFormat="1" ht="38.25" customHeight="1">
      <c r="B960" s="45"/>
      <c r="C960" s="213" t="s">
        <v>1206</v>
      </c>
      <c r="D960" s="213" t="s">
        <v>149</v>
      </c>
      <c r="E960" s="214" t="s">
        <v>1207</v>
      </c>
      <c r="F960" s="215" t="s">
        <v>1208</v>
      </c>
      <c r="G960" s="216" t="s">
        <v>221</v>
      </c>
      <c r="H960" s="217">
        <v>0.41399999999999998</v>
      </c>
      <c r="I960" s="218"/>
      <c r="J960" s="219">
        <f>ROUND(I960*H960,2)</f>
        <v>0</v>
      </c>
      <c r="K960" s="215" t="s">
        <v>153</v>
      </c>
      <c r="L960" s="71"/>
      <c r="M960" s="220" t="s">
        <v>21</v>
      </c>
      <c r="N960" s="221" t="s">
        <v>43</v>
      </c>
      <c r="O960" s="46"/>
      <c r="P960" s="222">
        <f>O960*H960</f>
        <v>0</v>
      </c>
      <c r="Q960" s="222">
        <v>0</v>
      </c>
      <c r="R960" s="222">
        <f>Q960*H960</f>
        <v>0</v>
      </c>
      <c r="S960" s="222">
        <v>0</v>
      </c>
      <c r="T960" s="223">
        <f>S960*H960</f>
        <v>0</v>
      </c>
      <c r="AR960" s="23" t="s">
        <v>248</v>
      </c>
      <c r="AT960" s="23" t="s">
        <v>149</v>
      </c>
      <c r="AU960" s="23" t="s">
        <v>84</v>
      </c>
      <c r="AY960" s="23" t="s">
        <v>147</v>
      </c>
      <c r="BE960" s="224">
        <f>IF(N960="základní",J960,0)</f>
        <v>0</v>
      </c>
      <c r="BF960" s="224">
        <f>IF(N960="snížená",J960,0)</f>
        <v>0</v>
      </c>
      <c r="BG960" s="224">
        <f>IF(N960="zákl. přenesená",J960,0)</f>
        <v>0</v>
      </c>
      <c r="BH960" s="224">
        <f>IF(N960="sníž. přenesená",J960,0)</f>
        <v>0</v>
      </c>
      <c r="BI960" s="224">
        <f>IF(N960="nulová",J960,0)</f>
        <v>0</v>
      </c>
      <c r="BJ960" s="23" t="s">
        <v>77</v>
      </c>
      <c r="BK960" s="224">
        <f>ROUND(I960*H960,2)</f>
        <v>0</v>
      </c>
      <c r="BL960" s="23" t="s">
        <v>248</v>
      </c>
      <c r="BM960" s="23" t="s">
        <v>1209</v>
      </c>
    </row>
    <row r="961" s="1" customFormat="1">
      <c r="B961" s="45"/>
      <c r="C961" s="73"/>
      <c r="D961" s="225" t="s">
        <v>156</v>
      </c>
      <c r="E961" s="73"/>
      <c r="F961" s="226" t="s">
        <v>1210</v>
      </c>
      <c r="G961" s="73"/>
      <c r="H961" s="73"/>
      <c r="I961" s="184"/>
      <c r="J961" s="73"/>
      <c r="K961" s="73"/>
      <c r="L961" s="71"/>
      <c r="M961" s="227"/>
      <c r="N961" s="46"/>
      <c r="O961" s="46"/>
      <c r="P961" s="46"/>
      <c r="Q961" s="46"/>
      <c r="R961" s="46"/>
      <c r="S961" s="46"/>
      <c r="T961" s="94"/>
      <c r="AT961" s="23" t="s">
        <v>156</v>
      </c>
      <c r="AU961" s="23" t="s">
        <v>84</v>
      </c>
    </row>
    <row r="962" s="1" customFormat="1" ht="38.25" customHeight="1">
      <c r="B962" s="45"/>
      <c r="C962" s="213" t="s">
        <v>1211</v>
      </c>
      <c r="D962" s="213" t="s">
        <v>149</v>
      </c>
      <c r="E962" s="214" t="s">
        <v>1212</v>
      </c>
      <c r="F962" s="215" t="s">
        <v>1213</v>
      </c>
      <c r="G962" s="216" t="s">
        <v>221</v>
      </c>
      <c r="H962" s="217">
        <v>0.41399999999999998</v>
      </c>
      <c r="I962" s="218"/>
      <c r="J962" s="219">
        <f>ROUND(I962*H962,2)</f>
        <v>0</v>
      </c>
      <c r="K962" s="215" t="s">
        <v>153</v>
      </c>
      <c r="L962" s="71"/>
      <c r="M962" s="220" t="s">
        <v>21</v>
      </c>
      <c r="N962" s="221" t="s">
        <v>43</v>
      </c>
      <c r="O962" s="46"/>
      <c r="P962" s="222">
        <f>O962*H962</f>
        <v>0</v>
      </c>
      <c r="Q962" s="222">
        <v>0</v>
      </c>
      <c r="R962" s="222">
        <f>Q962*H962</f>
        <v>0</v>
      </c>
      <c r="S962" s="222">
        <v>0</v>
      </c>
      <c r="T962" s="223">
        <f>S962*H962</f>
        <v>0</v>
      </c>
      <c r="AR962" s="23" t="s">
        <v>248</v>
      </c>
      <c r="AT962" s="23" t="s">
        <v>149</v>
      </c>
      <c r="AU962" s="23" t="s">
        <v>84</v>
      </c>
      <c r="AY962" s="23" t="s">
        <v>147</v>
      </c>
      <c r="BE962" s="224">
        <f>IF(N962="základní",J962,0)</f>
        <v>0</v>
      </c>
      <c r="BF962" s="224">
        <f>IF(N962="snížená",J962,0)</f>
        <v>0</v>
      </c>
      <c r="BG962" s="224">
        <f>IF(N962="zákl. přenesená",J962,0)</f>
        <v>0</v>
      </c>
      <c r="BH962" s="224">
        <f>IF(N962="sníž. přenesená",J962,0)</f>
        <v>0</v>
      </c>
      <c r="BI962" s="224">
        <f>IF(N962="nulová",J962,0)</f>
        <v>0</v>
      </c>
      <c r="BJ962" s="23" t="s">
        <v>77</v>
      </c>
      <c r="BK962" s="224">
        <f>ROUND(I962*H962,2)</f>
        <v>0</v>
      </c>
      <c r="BL962" s="23" t="s">
        <v>248</v>
      </c>
      <c r="BM962" s="23" t="s">
        <v>1214</v>
      </c>
    </row>
    <row r="963" s="1" customFormat="1">
      <c r="B963" s="45"/>
      <c r="C963" s="73"/>
      <c r="D963" s="225" t="s">
        <v>156</v>
      </c>
      <c r="E963" s="73"/>
      <c r="F963" s="226" t="s">
        <v>1210</v>
      </c>
      <c r="G963" s="73"/>
      <c r="H963" s="73"/>
      <c r="I963" s="184"/>
      <c r="J963" s="73"/>
      <c r="K963" s="73"/>
      <c r="L963" s="71"/>
      <c r="M963" s="227"/>
      <c r="N963" s="46"/>
      <c r="O963" s="46"/>
      <c r="P963" s="46"/>
      <c r="Q963" s="46"/>
      <c r="R963" s="46"/>
      <c r="S963" s="46"/>
      <c r="T963" s="94"/>
      <c r="AT963" s="23" t="s">
        <v>156</v>
      </c>
      <c r="AU963" s="23" t="s">
        <v>84</v>
      </c>
    </row>
    <row r="964" s="10" customFormat="1" ht="29.88" customHeight="1">
      <c r="B964" s="197"/>
      <c r="C964" s="198"/>
      <c r="D964" s="199" t="s">
        <v>71</v>
      </c>
      <c r="E964" s="211" t="s">
        <v>1215</v>
      </c>
      <c r="F964" s="211" t="s">
        <v>1216</v>
      </c>
      <c r="G964" s="198"/>
      <c r="H964" s="198"/>
      <c r="I964" s="201"/>
      <c r="J964" s="212">
        <f>BK964</f>
        <v>0</v>
      </c>
      <c r="K964" s="198"/>
      <c r="L964" s="203"/>
      <c r="M964" s="204"/>
      <c r="N964" s="205"/>
      <c r="O964" s="205"/>
      <c r="P964" s="206">
        <f>SUM(P965:P1067)</f>
        <v>0</v>
      </c>
      <c r="Q964" s="205"/>
      <c r="R964" s="206">
        <f>SUM(R965:R1067)</f>
        <v>4.6731614000000006</v>
      </c>
      <c r="S964" s="205"/>
      <c r="T964" s="207">
        <f>SUM(T965:T1067)</f>
        <v>14.239260000000002</v>
      </c>
      <c r="AR964" s="208" t="s">
        <v>84</v>
      </c>
      <c r="AT964" s="209" t="s">
        <v>71</v>
      </c>
      <c r="AU964" s="209" t="s">
        <v>77</v>
      </c>
      <c r="AY964" s="208" t="s">
        <v>147</v>
      </c>
      <c r="BK964" s="210">
        <f>SUM(BK965:BK1067)</f>
        <v>0</v>
      </c>
    </row>
    <row r="965" s="1" customFormat="1" ht="16.5" customHeight="1">
      <c r="B965" s="45"/>
      <c r="C965" s="213" t="s">
        <v>1217</v>
      </c>
      <c r="D965" s="213" t="s">
        <v>149</v>
      </c>
      <c r="E965" s="214" t="s">
        <v>1218</v>
      </c>
      <c r="F965" s="215" t="s">
        <v>1219</v>
      </c>
      <c r="G965" s="216" t="s">
        <v>152</v>
      </c>
      <c r="H965" s="217">
        <v>547.22400000000005</v>
      </c>
      <c r="I965" s="218"/>
      <c r="J965" s="219">
        <f>ROUND(I965*H965,2)</f>
        <v>0</v>
      </c>
      <c r="K965" s="215" t="s">
        <v>153</v>
      </c>
      <c r="L965" s="71"/>
      <c r="M965" s="220" t="s">
        <v>21</v>
      </c>
      <c r="N965" s="221" t="s">
        <v>43</v>
      </c>
      <c r="O965" s="46"/>
      <c r="P965" s="222">
        <f>O965*H965</f>
        <v>0</v>
      </c>
      <c r="Q965" s="222">
        <v>0</v>
      </c>
      <c r="R965" s="222">
        <f>Q965*H965</f>
        <v>0</v>
      </c>
      <c r="S965" s="222">
        <v>0.014</v>
      </c>
      <c r="T965" s="223">
        <f>S965*H965</f>
        <v>7.6611360000000008</v>
      </c>
      <c r="AR965" s="23" t="s">
        <v>248</v>
      </c>
      <c r="AT965" s="23" t="s">
        <v>149</v>
      </c>
      <c r="AU965" s="23" t="s">
        <v>84</v>
      </c>
      <c r="AY965" s="23" t="s">
        <v>147</v>
      </c>
      <c r="BE965" s="224">
        <f>IF(N965="základní",J965,0)</f>
        <v>0</v>
      </c>
      <c r="BF965" s="224">
        <f>IF(N965="snížená",J965,0)</f>
        <v>0</v>
      </c>
      <c r="BG965" s="224">
        <f>IF(N965="zákl. přenesená",J965,0)</f>
        <v>0</v>
      </c>
      <c r="BH965" s="224">
        <f>IF(N965="sníž. přenesená",J965,0)</f>
        <v>0</v>
      </c>
      <c r="BI965" s="224">
        <f>IF(N965="nulová",J965,0)</f>
        <v>0</v>
      </c>
      <c r="BJ965" s="23" t="s">
        <v>77</v>
      </c>
      <c r="BK965" s="224">
        <f>ROUND(I965*H965,2)</f>
        <v>0</v>
      </c>
      <c r="BL965" s="23" t="s">
        <v>248</v>
      </c>
      <c r="BM965" s="23" t="s">
        <v>1220</v>
      </c>
    </row>
    <row r="966" s="11" customFormat="1">
      <c r="B966" s="228"/>
      <c r="C966" s="229"/>
      <c r="D966" s="225" t="s">
        <v>158</v>
      </c>
      <c r="E966" s="230" t="s">
        <v>21</v>
      </c>
      <c r="F966" s="231" t="s">
        <v>999</v>
      </c>
      <c r="G966" s="229"/>
      <c r="H966" s="230" t="s">
        <v>21</v>
      </c>
      <c r="I966" s="232"/>
      <c r="J966" s="229"/>
      <c r="K966" s="229"/>
      <c r="L966" s="233"/>
      <c r="M966" s="234"/>
      <c r="N966" s="235"/>
      <c r="O966" s="235"/>
      <c r="P966" s="235"/>
      <c r="Q966" s="235"/>
      <c r="R966" s="235"/>
      <c r="S966" s="235"/>
      <c r="T966" s="236"/>
      <c r="AT966" s="237" t="s">
        <v>158</v>
      </c>
      <c r="AU966" s="237" t="s">
        <v>84</v>
      </c>
      <c r="AV966" s="11" t="s">
        <v>77</v>
      </c>
      <c r="AW966" s="11" t="s">
        <v>35</v>
      </c>
      <c r="AX966" s="11" t="s">
        <v>72</v>
      </c>
      <c r="AY966" s="237" t="s">
        <v>147</v>
      </c>
    </row>
    <row r="967" s="12" customFormat="1">
      <c r="B967" s="238"/>
      <c r="C967" s="239"/>
      <c r="D967" s="225" t="s">
        <v>158</v>
      </c>
      <c r="E967" s="240" t="s">
        <v>21</v>
      </c>
      <c r="F967" s="241" t="s">
        <v>1221</v>
      </c>
      <c r="G967" s="239"/>
      <c r="H967" s="242">
        <v>547.22400000000005</v>
      </c>
      <c r="I967" s="243"/>
      <c r="J967" s="239"/>
      <c r="K967" s="239"/>
      <c r="L967" s="244"/>
      <c r="M967" s="245"/>
      <c r="N967" s="246"/>
      <c r="O967" s="246"/>
      <c r="P967" s="246"/>
      <c r="Q967" s="246"/>
      <c r="R967" s="246"/>
      <c r="S967" s="246"/>
      <c r="T967" s="247"/>
      <c r="AT967" s="248" t="s">
        <v>158</v>
      </c>
      <c r="AU967" s="248" t="s">
        <v>84</v>
      </c>
      <c r="AV967" s="12" t="s">
        <v>84</v>
      </c>
      <c r="AW967" s="12" t="s">
        <v>35</v>
      </c>
      <c r="AX967" s="12" t="s">
        <v>72</v>
      </c>
      <c r="AY967" s="248" t="s">
        <v>147</v>
      </c>
    </row>
    <row r="968" s="13" customFormat="1">
      <c r="B968" s="249"/>
      <c r="C968" s="250"/>
      <c r="D968" s="225" t="s">
        <v>158</v>
      </c>
      <c r="E968" s="251" t="s">
        <v>21</v>
      </c>
      <c r="F968" s="252" t="s">
        <v>161</v>
      </c>
      <c r="G968" s="250"/>
      <c r="H968" s="253">
        <v>547.22400000000005</v>
      </c>
      <c r="I968" s="254"/>
      <c r="J968" s="250"/>
      <c r="K968" s="250"/>
      <c r="L968" s="255"/>
      <c r="M968" s="256"/>
      <c r="N968" s="257"/>
      <c r="O968" s="257"/>
      <c r="P968" s="257"/>
      <c r="Q968" s="257"/>
      <c r="R968" s="257"/>
      <c r="S968" s="257"/>
      <c r="T968" s="258"/>
      <c r="AT968" s="259" t="s">
        <v>158</v>
      </c>
      <c r="AU968" s="259" t="s">
        <v>84</v>
      </c>
      <c r="AV968" s="13" t="s">
        <v>154</v>
      </c>
      <c r="AW968" s="13" t="s">
        <v>35</v>
      </c>
      <c r="AX968" s="13" t="s">
        <v>77</v>
      </c>
      <c r="AY968" s="259" t="s">
        <v>147</v>
      </c>
    </row>
    <row r="969" s="1" customFormat="1" ht="25.5" customHeight="1">
      <c r="B969" s="45"/>
      <c r="C969" s="213" t="s">
        <v>1222</v>
      </c>
      <c r="D969" s="213" t="s">
        <v>149</v>
      </c>
      <c r="E969" s="214" t="s">
        <v>1223</v>
      </c>
      <c r="F969" s="215" t="s">
        <v>1224</v>
      </c>
      <c r="G969" s="216" t="s">
        <v>152</v>
      </c>
      <c r="H969" s="217">
        <v>1096.354</v>
      </c>
      <c r="I969" s="218"/>
      <c r="J969" s="219">
        <f>ROUND(I969*H969,2)</f>
        <v>0</v>
      </c>
      <c r="K969" s="215" t="s">
        <v>153</v>
      </c>
      <c r="L969" s="71"/>
      <c r="M969" s="220" t="s">
        <v>21</v>
      </c>
      <c r="N969" s="221" t="s">
        <v>43</v>
      </c>
      <c r="O969" s="46"/>
      <c r="P969" s="222">
        <f>O969*H969</f>
        <v>0</v>
      </c>
      <c r="Q969" s="222">
        <v>0</v>
      </c>
      <c r="R969" s="222">
        <f>Q969*H969</f>
        <v>0</v>
      </c>
      <c r="S969" s="222">
        <v>0.0060000000000000001</v>
      </c>
      <c r="T969" s="223">
        <f>S969*H969</f>
        <v>6.5781240000000007</v>
      </c>
      <c r="AR969" s="23" t="s">
        <v>248</v>
      </c>
      <c r="AT969" s="23" t="s">
        <v>149</v>
      </c>
      <c r="AU969" s="23" t="s">
        <v>84</v>
      </c>
      <c r="AY969" s="23" t="s">
        <v>147</v>
      </c>
      <c r="BE969" s="224">
        <f>IF(N969="základní",J969,0)</f>
        <v>0</v>
      </c>
      <c r="BF969" s="224">
        <f>IF(N969="snížená",J969,0)</f>
        <v>0</v>
      </c>
      <c r="BG969" s="224">
        <f>IF(N969="zákl. přenesená",J969,0)</f>
        <v>0</v>
      </c>
      <c r="BH969" s="224">
        <f>IF(N969="sníž. přenesená",J969,0)</f>
        <v>0</v>
      </c>
      <c r="BI969" s="224">
        <f>IF(N969="nulová",J969,0)</f>
        <v>0</v>
      </c>
      <c r="BJ969" s="23" t="s">
        <v>77</v>
      </c>
      <c r="BK969" s="224">
        <f>ROUND(I969*H969,2)</f>
        <v>0</v>
      </c>
      <c r="BL969" s="23" t="s">
        <v>248</v>
      </c>
      <c r="BM969" s="23" t="s">
        <v>1225</v>
      </c>
    </row>
    <row r="970" s="11" customFormat="1">
      <c r="B970" s="228"/>
      <c r="C970" s="229"/>
      <c r="D970" s="225" t="s">
        <v>158</v>
      </c>
      <c r="E970" s="230" t="s">
        <v>21</v>
      </c>
      <c r="F970" s="231" t="s">
        <v>999</v>
      </c>
      <c r="G970" s="229"/>
      <c r="H970" s="230" t="s">
        <v>21</v>
      </c>
      <c r="I970" s="232"/>
      <c r="J970" s="229"/>
      <c r="K970" s="229"/>
      <c r="L970" s="233"/>
      <c r="M970" s="234"/>
      <c r="N970" s="235"/>
      <c r="O970" s="235"/>
      <c r="P970" s="235"/>
      <c r="Q970" s="235"/>
      <c r="R970" s="235"/>
      <c r="S970" s="235"/>
      <c r="T970" s="236"/>
      <c r="AT970" s="237" t="s">
        <v>158</v>
      </c>
      <c r="AU970" s="237" t="s">
        <v>84</v>
      </c>
      <c r="AV970" s="11" t="s">
        <v>77</v>
      </c>
      <c r="AW970" s="11" t="s">
        <v>35</v>
      </c>
      <c r="AX970" s="11" t="s">
        <v>72</v>
      </c>
      <c r="AY970" s="237" t="s">
        <v>147</v>
      </c>
    </row>
    <row r="971" s="12" customFormat="1">
      <c r="B971" s="238"/>
      <c r="C971" s="239"/>
      <c r="D971" s="225" t="s">
        <v>158</v>
      </c>
      <c r="E971" s="240" t="s">
        <v>21</v>
      </c>
      <c r="F971" s="241" t="s">
        <v>1226</v>
      </c>
      <c r="G971" s="239"/>
      <c r="H971" s="242">
        <v>1096.354</v>
      </c>
      <c r="I971" s="243"/>
      <c r="J971" s="239"/>
      <c r="K971" s="239"/>
      <c r="L971" s="244"/>
      <c r="M971" s="245"/>
      <c r="N971" s="246"/>
      <c r="O971" s="246"/>
      <c r="P971" s="246"/>
      <c r="Q971" s="246"/>
      <c r="R971" s="246"/>
      <c r="S971" s="246"/>
      <c r="T971" s="247"/>
      <c r="AT971" s="248" t="s">
        <v>158</v>
      </c>
      <c r="AU971" s="248" t="s">
        <v>84</v>
      </c>
      <c r="AV971" s="12" t="s">
        <v>84</v>
      </c>
      <c r="AW971" s="12" t="s">
        <v>35</v>
      </c>
      <c r="AX971" s="12" t="s">
        <v>72</v>
      </c>
      <c r="AY971" s="248" t="s">
        <v>147</v>
      </c>
    </row>
    <row r="972" s="13" customFormat="1">
      <c r="B972" s="249"/>
      <c r="C972" s="250"/>
      <c r="D972" s="225" t="s">
        <v>158</v>
      </c>
      <c r="E972" s="251" t="s">
        <v>21</v>
      </c>
      <c r="F972" s="252" t="s">
        <v>161</v>
      </c>
      <c r="G972" s="250"/>
      <c r="H972" s="253">
        <v>1096.354</v>
      </c>
      <c r="I972" s="254"/>
      <c r="J972" s="250"/>
      <c r="K972" s="250"/>
      <c r="L972" s="255"/>
      <c r="M972" s="256"/>
      <c r="N972" s="257"/>
      <c r="O972" s="257"/>
      <c r="P972" s="257"/>
      <c r="Q972" s="257"/>
      <c r="R972" s="257"/>
      <c r="S972" s="257"/>
      <c r="T972" s="258"/>
      <c r="AT972" s="259" t="s">
        <v>158</v>
      </c>
      <c r="AU972" s="259" t="s">
        <v>84</v>
      </c>
      <c r="AV972" s="13" t="s">
        <v>154</v>
      </c>
      <c r="AW972" s="13" t="s">
        <v>35</v>
      </c>
      <c r="AX972" s="13" t="s">
        <v>77</v>
      </c>
      <c r="AY972" s="259" t="s">
        <v>147</v>
      </c>
    </row>
    <row r="973" s="1" customFormat="1" ht="25.5" customHeight="1">
      <c r="B973" s="45"/>
      <c r="C973" s="213" t="s">
        <v>1227</v>
      </c>
      <c r="D973" s="213" t="s">
        <v>149</v>
      </c>
      <c r="E973" s="214" t="s">
        <v>1228</v>
      </c>
      <c r="F973" s="215" t="s">
        <v>1229</v>
      </c>
      <c r="G973" s="216" t="s">
        <v>152</v>
      </c>
      <c r="H973" s="217">
        <v>586.02800000000002</v>
      </c>
      <c r="I973" s="218"/>
      <c r="J973" s="219">
        <f>ROUND(I973*H973,2)</f>
        <v>0</v>
      </c>
      <c r="K973" s="215" t="s">
        <v>153</v>
      </c>
      <c r="L973" s="71"/>
      <c r="M973" s="220" t="s">
        <v>21</v>
      </c>
      <c r="N973" s="221" t="s">
        <v>43</v>
      </c>
      <c r="O973" s="46"/>
      <c r="P973" s="222">
        <f>O973*H973</f>
        <v>0</v>
      </c>
      <c r="Q973" s="222">
        <v>3.0000000000000001E-05</v>
      </c>
      <c r="R973" s="222">
        <f>Q973*H973</f>
        <v>0.01758084</v>
      </c>
      <c r="S973" s="222">
        <v>0</v>
      </c>
      <c r="T973" s="223">
        <f>S973*H973</f>
        <v>0</v>
      </c>
      <c r="AR973" s="23" t="s">
        <v>248</v>
      </c>
      <c r="AT973" s="23" t="s">
        <v>149</v>
      </c>
      <c r="AU973" s="23" t="s">
        <v>84</v>
      </c>
      <c r="AY973" s="23" t="s">
        <v>147</v>
      </c>
      <c r="BE973" s="224">
        <f>IF(N973="základní",J973,0)</f>
        <v>0</v>
      </c>
      <c r="BF973" s="224">
        <f>IF(N973="snížená",J973,0)</f>
        <v>0</v>
      </c>
      <c r="BG973" s="224">
        <f>IF(N973="zákl. přenesená",J973,0)</f>
        <v>0</v>
      </c>
      <c r="BH973" s="224">
        <f>IF(N973="sníž. přenesená",J973,0)</f>
        <v>0</v>
      </c>
      <c r="BI973" s="224">
        <f>IF(N973="nulová",J973,0)</f>
        <v>0</v>
      </c>
      <c r="BJ973" s="23" t="s">
        <v>77</v>
      </c>
      <c r="BK973" s="224">
        <f>ROUND(I973*H973,2)</f>
        <v>0</v>
      </c>
      <c r="BL973" s="23" t="s">
        <v>248</v>
      </c>
      <c r="BM973" s="23" t="s">
        <v>1230</v>
      </c>
    </row>
    <row r="974" s="1" customFormat="1">
      <c r="B974" s="45"/>
      <c r="C974" s="73"/>
      <c r="D974" s="225" t="s">
        <v>156</v>
      </c>
      <c r="E974" s="73"/>
      <c r="F974" s="226" t="s">
        <v>1231</v>
      </c>
      <c r="G974" s="73"/>
      <c r="H974" s="73"/>
      <c r="I974" s="184"/>
      <c r="J974" s="73"/>
      <c r="K974" s="73"/>
      <c r="L974" s="71"/>
      <c r="M974" s="227"/>
      <c r="N974" s="46"/>
      <c r="O974" s="46"/>
      <c r="P974" s="46"/>
      <c r="Q974" s="46"/>
      <c r="R974" s="46"/>
      <c r="S974" s="46"/>
      <c r="T974" s="94"/>
      <c r="AT974" s="23" t="s">
        <v>156</v>
      </c>
      <c r="AU974" s="23" t="s">
        <v>84</v>
      </c>
    </row>
    <row r="975" s="11" customFormat="1">
      <c r="B975" s="228"/>
      <c r="C975" s="229"/>
      <c r="D975" s="225" t="s">
        <v>158</v>
      </c>
      <c r="E975" s="230" t="s">
        <v>21</v>
      </c>
      <c r="F975" s="231" t="s">
        <v>1232</v>
      </c>
      <c r="G975" s="229"/>
      <c r="H975" s="230" t="s">
        <v>21</v>
      </c>
      <c r="I975" s="232"/>
      <c r="J975" s="229"/>
      <c r="K975" s="229"/>
      <c r="L975" s="233"/>
      <c r="M975" s="234"/>
      <c r="N975" s="235"/>
      <c r="O975" s="235"/>
      <c r="P975" s="235"/>
      <c r="Q975" s="235"/>
      <c r="R975" s="235"/>
      <c r="S975" s="235"/>
      <c r="T975" s="236"/>
      <c r="AT975" s="237" t="s">
        <v>158</v>
      </c>
      <c r="AU975" s="237" t="s">
        <v>84</v>
      </c>
      <c r="AV975" s="11" t="s">
        <v>77</v>
      </c>
      <c r="AW975" s="11" t="s">
        <v>35</v>
      </c>
      <c r="AX975" s="11" t="s">
        <v>72</v>
      </c>
      <c r="AY975" s="237" t="s">
        <v>147</v>
      </c>
    </row>
    <row r="976" s="12" customFormat="1">
      <c r="B976" s="238"/>
      <c r="C976" s="239"/>
      <c r="D976" s="225" t="s">
        <v>158</v>
      </c>
      <c r="E976" s="240" t="s">
        <v>21</v>
      </c>
      <c r="F976" s="241" t="s">
        <v>1233</v>
      </c>
      <c r="G976" s="239"/>
      <c r="H976" s="242">
        <v>543.24000000000001</v>
      </c>
      <c r="I976" s="243"/>
      <c r="J976" s="239"/>
      <c r="K976" s="239"/>
      <c r="L976" s="244"/>
      <c r="M976" s="245"/>
      <c r="N976" s="246"/>
      <c r="O976" s="246"/>
      <c r="P976" s="246"/>
      <c r="Q976" s="246"/>
      <c r="R976" s="246"/>
      <c r="S976" s="246"/>
      <c r="T976" s="247"/>
      <c r="AT976" s="248" t="s">
        <v>158</v>
      </c>
      <c r="AU976" s="248" t="s">
        <v>84</v>
      </c>
      <c r="AV976" s="12" t="s">
        <v>84</v>
      </c>
      <c r="AW976" s="12" t="s">
        <v>35</v>
      </c>
      <c r="AX976" s="12" t="s">
        <v>72</v>
      </c>
      <c r="AY976" s="248" t="s">
        <v>147</v>
      </c>
    </row>
    <row r="977" s="12" customFormat="1">
      <c r="B977" s="238"/>
      <c r="C977" s="239"/>
      <c r="D977" s="225" t="s">
        <v>158</v>
      </c>
      <c r="E977" s="240" t="s">
        <v>21</v>
      </c>
      <c r="F977" s="241" t="s">
        <v>1234</v>
      </c>
      <c r="G977" s="239"/>
      <c r="H977" s="242">
        <v>14.888</v>
      </c>
      <c r="I977" s="243"/>
      <c r="J977" s="239"/>
      <c r="K977" s="239"/>
      <c r="L977" s="244"/>
      <c r="M977" s="245"/>
      <c r="N977" s="246"/>
      <c r="O977" s="246"/>
      <c r="P977" s="246"/>
      <c r="Q977" s="246"/>
      <c r="R977" s="246"/>
      <c r="S977" s="246"/>
      <c r="T977" s="247"/>
      <c r="AT977" s="248" t="s">
        <v>158</v>
      </c>
      <c r="AU977" s="248" t="s">
        <v>84</v>
      </c>
      <c r="AV977" s="12" t="s">
        <v>84</v>
      </c>
      <c r="AW977" s="12" t="s">
        <v>35</v>
      </c>
      <c r="AX977" s="12" t="s">
        <v>72</v>
      </c>
      <c r="AY977" s="248" t="s">
        <v>147</v>
      </c>
    </row>
    <row r="978" s="12" customFormat="1">
      <c r="B978" s="238"/>
      <c r="C978" s="239"/>
      <c r="D978" s="225" t="s">
        <v>158</v>
      </c>
      <c r="E978" s="240" t="s">
        <v>21</v>
      </c>
      <c r="F978" s="241" t="s">
        <v>1235</v>
      </c>
      <c r="G978" s="239"/>
      <c r="H978" s="242">
        <v>14.65</v>
      </c>
      <c r="I978" s="243"/>
      <c r="J978" s="239"/>
      <c r="K978" s="239"/>
      <c r="L978" s="244"/>
      <c r="M978" s="245"/>
      <c r="N978" s="246"/>
      <c r="O978" s="246"/>
      <c r="P978" s="246"/>
      <c r="Q978" s="246"/>
      <c r="R978" s="246"/>
      <c r="S978" s="246"/>
      <c r="T978" s="247"/>
      <c r="AT978" s="248" t="s">
        <v>158</v>
      </c>
      <c r="AU978" s="248" t="s">
        <v>84</v>
      </c>
      <c r="AV978" s="12" t="s">
        <v>84</v>
      </c>
      <c r="AW978" s="12" t="s">
        <v>35</v>
      </c>
      <c r="AX978" s="12" t="s">
        <v>72</v>
      </c>
      <c r="AY978" s="248" t="s">
        <v>147</v>
      </c>
    </row>
    <row r="979" s="12" customFormat="1">
      <c r="B979" s="238"/>
      <c r="C979" s="239"/>
      <c r="D979" s="225" t="s">
        <v>158</v>
      </c>
      <c r="E979" s="240" t="s">
        <v>21</v>
      </c>
      <c r="F979" s="241" t="s">
        <v>1236</v>
      </c>
      <c r="G979" s="239"/>
      <c r="H979" s="242">
        <v>13.25</v>
      </c>
      <c r="I979" s="243"/>
      <c r="J979" s="239"/>
      <c r="K979" s="239"/>
      <c r="L979" s="244"/>
      <c r="M979" s="245"/>
      <c r="N979" s="246"/>
      <c r="O979" s="246"/>
      <c r="P979" s="246"/>
      <c r="Q979" s="246"/>
      <c r="R979" s="246"/>
      <c r="S979" s="246"/>
      <c r="T979" s="247"/>
      <c r="AT979" s="248" t="s">
        <v>158</v>
      </c>
      <c r="AU979" s="248" t="s">
        <v>84</v>
      </c>
      <c r="AV979" s="12" t="s">
        <v>84</v>
      </c>
      <c r="AW979" s="12" t="s">
        <v>35</v>
      </c>
      <c r="AX979" s="12" t="s">
        <v>72</v>
      </c>
      <c r="AY979" s="248" t="s">
        <v>147</v>
      </c>
    </row>
    <row r="980" s="13" customFormat="1">
      <c r="B980" s="249"/>
      <c r="C980" s="250"/>
      <c r="D980" s="225" t="s">
        <v>158</v>
      </c>
      <c r="E980" s="251" t="s">
        <v>21</v>
      </c>
      <c r="F980" s="252" t="s">
        <v>161</v>
      </c>
      <c r="G980" s="250"/>
      <c r="H980" s="253">
        <v>586.02800000000002</v>
      </c>
      <c r="I980" s="254"/>
      <c r="J980" s="250"/>
      <c r="K980" s="250"/>
      <c r="L980" s="255"/>
      <c r="M980" s="256"/>
      <c r="N980" s="257"/>
      <c r="O980" s="257"/>
      <c r="P980" s="257"/>
      <c r="Q980" s="257"/>
      <c r="R980" s="257"/>
      <c r="S980" s="257"/>
      <c r="T980" s="258"/>
      <c r="AT980" s="259" t="s">
        <v>158</v>
      </c>
      <c r="AU980" s="259" t="s">
        <v>84</v>
      </c>
      <c r="AV980" s="13" t="s">
        <v>154</v>
      </c>
      <c r="AW980" s="13" t="s">
        <v>35</v>
      </c>
      <c r="AX980" s="13" t="s">
        <v>77</v>
      </c>
      <c r="AY980" s="259" t="s">
        <v>147</v>
      </c>
    </row>
    <row r="981" s="1" customFormat="1" ht="16.5" customHeight="1">
      <c r="B981" s="45"/>
      <c r="C981" s="260" t="s">
        <v>1237</v>
      </c>
      <c r="D981" s="260" t="s">
        <v>237</v>
      </c>
      <c r="E981" s="261" t="s">
        <v>1145</v>
      </c>
      <c r="F981" s="262" t="s">
        <v>1146</v>
      </c>
      <c r="G981" s="263" t="s">
        <v>221</v>
      </c>
      <c r="H981" s="264">
        <v>0.17599999999999999</v>
      </c>
      <c r="I981" s="265"/>
      <c r="J981" s="266">
        <f>ROUND(I981*H981,2)</f>
        <v>0</v>
      </c>
      <c r="K981" s="262" t="s">
        <v>153</v>
      </c>
      <c r="L981" s="267"/>
      <c r="M981" s="268" t="s">
        <v>21</v>
      </c>
      <c r="N981" s="269" t="s">
        <v>43</v>
      </c>
      <c r="O981" s="46"/>
      <c r="P981" s="222">
        <f>O981*H981</f>
        <v>0</v>
      </c>
      <c r="Q981" s="222">
        <v>1</v>
      </c>
      <c r="R981" s="222">
        <f>Q981*H981</f>
        <v>0.17599999999999999</v>
      </c>
      <c r="S981" s="222">
        <v>0</v>
      </c>
      <c r="T981" s="223">
        <f>S981*H981</f>
        <v>0</v>
      </c>
      <c r="AR981" s="23" t="s">
        <v>347</v>
      </c>
      <c r="AT981" s="23" t="s">
        <v>237</v>
      </c>
      <c r="AU981" s="23" t="s">
        <v>84</v>
      </c>
      <c r="AY981" s="23" t="s">
        <v>147</v>
      </c>
      <c r="BE981" s="224">
        <f>IF(N981="základní",J981,0)</f>
        <v>0</v>
      </c>
      <c r="BF981" s="224">
        <f>IF(N981="snížená",J981,0)</f>
        <v>0</v>
      </c>
      <c r="BG981" s="224">
        <f>IF(N981="zákl. přenesená",J981,0)</f>
        <v>0</v>
      </c>
      <c r="BH981" s="224">
        <f>IF(N981="sníž. přenesená",J981,0)</f>
        <v>0</v>
      </c>
      <c r="BI981" s="224">
        <f>IF(N981="nulová",J981,0)</f>
        <v>0</v>
      </c>
      <c r="BJ981" s="23" t="s">
        <v>77</v>
      </c>
      <c r="BK981" s="224">
        <f>ROUND(I981*H981,2)</f>
        <v>0</v>
      </c>
      <c r="BL981" s="23" t="s">
        <v>248</v>
      </c>
      <c r="BM981" s="23" t="s">
        <v>1238</v>
      </c>
    </row>
    <row r="982" s="12" customFormat="1">
      <c r="B982" s="238"/>
      <c r="C982" s="239"/>
      <c r="D982" s="225" t="s">
        <v>158</v>
      </c>
      <c r="E982" s="239"/>
      <c r="F982" s="241" t="s">
        <v>1239</v>
      </c>
      <c r="G982" s="239"/>
      <c r="H982" s="242">
        <v>0.17599999999999999</v>
      </c>
      <c r="I982" s="243"/>
      <c r="J982" s="239"/>
      <c r="K982" s="239"/>
      <c r="L982" s="244"/>
      <c r="M982" s="245"/>
      <c r="N982" s="246"/>
      <c r="O982" s="246"/>
      <c r="P982" s="246"/>
      <c r="Q982" s="246"/>
      <c r="R982" s="246"/>
      <c r="S982" s="246"/>
      <c r="T982" s="247"/>
      <c r="AT982" s="248" t="s">
        <v>158</v>
      </c>
      <c r="AU982" s="248" t="s">
        <v>84</v>
      </c>
      <c r="AV982" s="12" t="s">
        <v>84</v>
      </c>
      <c r="AW982" s="12" t="s">
        <v>6</v>
      </c>
      <c r="AX982" s="12" t="s">
        <v>77</v>
      </c>
      <c r="AY982" s="248" t="s">
        <v>147</v>
      </c>
    </row>
    <row r="983" s="1" customFormat="1" ht="25.5" customHeight="1">
      <c r="B983" s="45"/>
      <c r="C983" s="213" t="s">
        <v>1240</v>
      </c>
      <c r="D983" s="213" t="s">
        <v>149</v>
      </c>
      <c r="E983" s="214" t="s">
        <v>1241</v>
      </c>
      <c r="F983" s="215" t="s">
        <v>1242</v>
      </c>
      <c r="G983" s="216" t="s">
        <v>152</v>
      </c>
      <c r="H983" s="217">
        <v>586.02800000000002</v>
      </c>
      <c r="I983" s="218"/>
      <c r="J983" s="219">
        <f>ROUND(I983*H983,2)</f>
        <v>0</v>
      </c>
      <c r="K983" s="215" t="s">
        <v>153</v>
      </c>
      <c r="L983" s="71"/>
      <c r="M983" s="220" t="s">
        <v>21</v>
      </c>
      <c r="N983" s="221" t="s">
        <v>43</v>
      </c>
      <c r="O983" s="46"/>
      <c r="P983" s="222">
        <f>O983*H983</f>
        <v>0</v>
      </c>
      <c r="Q983" s="222">
        <v>0.00088000000000000003</v>
      </c>
      <c r="R983" s="222">
        <f>Q983*H983</f>
        <v>0.51570464000000005</v>
      </c>
      <c r="S983" s="222">
        <v>0</v>
      </c>
      <c r="T983" s="223">
        <f>S983*H983</f>
        <v>0</v>
      </c>
      <c r="AR983" s="23" t="s">
        <v>248</v>
      </c>
      <c r="AT983" s="23" t="s">
        <v>149</v>
      </c>
      <c r="AU983" s="23" t="s">
        <v>84</v>
      </c>
      <c r="AY983" s="23" t="s">
        <v>147</v>
      </c>
      <c r="BE983" s="224">
        <f>IF(N983="základní",J983,0)</f>
        <v>0</v>
      </c>
      <c r="BF983" s="224">
        <f>IF(N983="snížená",J983,0)</f>
        <v>0</v>
      </c>
      <c r="BG983" s="224">
        <f>IF(N983="zákl. přenesená",J983,0)</f>
        <v>0</v>
      </c>
      <c r="BH983" s="224">
        <f>IF(N983="sníž. přenesená",J983,0)</f>
        <v>0</v>
      </c>
      <c r="BI983" s="224">
        <f>IF(N983="nulová",J983,0)</f>
        <v>0</v>
      </c>
      <c r="BJ983" s="23" t="s">
        <v>77</v>
      </c>
      <c r="BK983" s="224">
        <f>ROUND(I983*H983,2)</f>
        <v>0</v>
      </c>
      <c r="BL983" s="23" t="s">
        <v>248</v>
      </c>
      <c r="BM983" s="23" t="s">
        <v>1243</v>
      </c>
    </row>
    <row r="984" s="1" customFormat="1">
      <c r="B984" s="45"/>
      <c r="C984" s="73"/>
      <c r="D984" s="225" t="s">
        <v>156</v>
      </c>
      <c r="E984" s="73"/>
      <c r="F984" s="226" t="s">
        <v>1244</v>
      </c>
      <c r="G984" s="73"/>
      <c r="H984" s="73"/>
      <c r="I984" s="184"/>
      <c r="J984" s="73"/>
      <c r="K984" s="73"/>
      <c r="L984" s="71"/>
      <c r="M984" s="227"/>
      <c r="N984" s="46"/>
      <c r="O984" s="46"/>
      <c r="P984" s="46"/>
      <c r="Q984" s="46"/>
      <c r="R984" s="46"/>
      <c r="S984" s="46"/>
      <c r="T984" s="94"/>
      <c r="AT984" s="23" t="s">
        <v>156</v>
      </c>
      <c r="AU984" s="23" t="s">
        <v>84</v>
      </c>
    </row>
    <row r="985" s="11" customFormat="1">
      <c r="B985" s="228"/>
      <c r="C985" s="229"/>
      <c r="D985" s="225" t="s">
        <v>158</v>
      </c>
      <c r="E985" s="230" t="s">
        <v>21</v>
      </c>
      <c r="F985" s="231" t="s">
        <v>1232</v>
      </c>
      <c r="G985" s="229"/>
      <c r="H985" s="230" t="s">
        <v>21</v>
      </c>
      <c r="I985" s="232"/>
      <c r="J985" s="229"/>
      <c r="K985" s="229"/>
      <c r="L985" s="233"/>
      <c r="M985" s="234"/>
      <c r="N985" s="235"/>
      <c r="O985" s="235"/>
      <c r="P985" s="235"/>
      <c r="Q985" s="235"/>
      <c r="R985" s="235"/>
      <c r="S985" s="235"/>
      <c r="T985" s="236"/>
      <c r="AT985" s="237" t="s">
        <v>158</v>
      </c>
      <c r="AU985" s="237" t="s">
        <v>84</v>
      </c>
      <c r="AV985" s="11" t="s">
        <v>77</v>
      </c>
      <c r="AW985" s="11" t="s">
        <v>35</v>
      </c>
      <c r="AX985" s="11" t="s">
        <v>72</v>
      </c>
      <c r="AY985" s="237" t="s">
        <v>147</v>
      </c>
    </row>
    <row r="986" s="12" customFormat="1">
      <c r="B986" s="238"/>
      <c r="C986" s="239"/>
      <c r="D986" s="225" t="s">
        <v>158</v>
      </c>
      <c r="E986" s="240" t="s">
        <v>21</v>
      </c>
      <c r="F986" s="241" t="s">
        <v>1233</v>
      </c>
      <c r="G986" s="239"/>
      <c r="H986" s="242">
        <v>543.24000000000001</v>
      </c>
      <c r="I986" s="243"/>
      <c r="J986" s="239"/>
      <c r="K986" s="239"/>
      <c r="L986" s="244"/>
      <c r="M986" s="245"/>
      <c r="N986" s="246"/>
      <c r="O986" s="246"/>
      <c r="P986" s="246"/>
      <c r="Q986" s="246"/>
      <c r="R986" s="246"/>
      <c r="S986" s="246"/>
      <c r="T986" s="247"/>
      <c r="AT986" s="248" t="s">
        <v>158</v>
      </c>
      <c r="AU986" s="248" t="s">
        <v>84</v>
      </c>
      <c r="AV986" s="12" t="s">
        <v>84</v>
      </c>
      <c r="AW986" s="12" t="s">
        <v>35</v>
      </c>
      <c r="AX986" s="12" t="s">
        <v>72</v>
      </c>
      <c r="AY986" s="248" t="s">
        <v>147</v>
      </c>
    </row>
    <row r="987" s="12" customFormat="1">
      <c r="B987" s="238"/>
      <c r="C987" s="239"/>
      <c r="D987" s="225" t="s">
        <v>158</v>
      </c>
      <c r="E987" s="240" t="s">
        <v>21</v>
      </c>
      <c r="F987" s="241" t="s">
        <v>1234</v>
      </c>
      <c r="G987" s="239"/>
      <c r="H987" s="242">
        <v>14.888</v>
      </c>
      <c r="I987" s="243"/>
      <c r="J987" s="239"/>
      <c r="K987" s="239"/>
      <c r="L987" s="244"/>
      <c r="M987" s="245"/>
      <c r="N987" s="246"/>
      <c r="O987" s="246"/>
      <c r="P987" s="246"/>
      <c r="Q987" s="246"/>
      <c r="R987" s="246"/>
      <c r="S987" s="246"/>
      <c r="T987" s="247"/>
      <c r="AT987" s="248" t="s">
        <v>158</v>
      </c>
      <c r="AU987" s="248" t="s">
        <v>84</v>
      </c>
      <c r="AV987" s="12" t="s">
        <v>84</v>
      </c>
      <c r="AW987" s="12" t="s">
        <v>35</v>
      </c>
      <c r="AX987" s="12" t="s">
        <v>72</v>
      </c>
      <c r="AY987" s="248" t="s">
        <v>147</v>
      </c>
    </row>
    <row r="988" s="12" customFormat="1">
      <c r="B988" s="238"/>
      <c r="C988" s="239"/>
      <c r="D988" s="225" t="s">
        <v>158</v>
      </c>
      <c r="E988" s="240" t="s">
        <v>21</v>
      </c>
      <c r="F988" s="241" t="s">
        <v>1235</v>
      </c>
      <c r="G988" s="239"/>
      <c r="H988" s="242">
        <v>14.65</v>
      </c>
      <c r="I988" s="243"/>
      <c r="J988" s="239"/>
      <c r="K988" s="239"/>
      <c r="L988" s="244"/>
      <c r="M988" s="245"/>
      <c r="N988" s="246"/>
      <c r="O988" s="246"/>
      <c r="P988" s="246"/>
      <c r="Q988" s="246"/>
      <c r="R988" s="246"/>
      <c r="S988" s="246"/>
      <c r="T988" s="247"/>
      <c r="AT988" s="248" t="s">
        <v>158</v>
      </c>
      <c r="AU988" s="248" t="s">
        <v>84</v>
      </c>
      <c r="AV988" s="12" t="s">
        <v>84</v>
      </c>
      <c r="AW988" s="12" t="s">
        <v>35</v>
      </c>
      <c r="AX988" s="12" t="s">
        <v>72</v>
      </c>
      <c r="AY988" s="248" t="s">
        <v>147</v>
      </c>
    </row>
    <row r="989" s="12" customFormat="1">
      <c r="B989" s="238"/>
      <c r="C989" s="239"/>
      <c r="D989" s="225" t="s">
        <v>158</v>
      </c>
      <c r="E989" s="240" t="s">
        <v>21</v>
      </c>
      <c r="F989" s="241" t="s">
        <v>1236</v>
      </c>
      <c r="G989" s="239"/>
      <c r="H989" s="242">
        <v>13.25</v>
      </c>
      <c r="I989" s="243"/>
      <c r="J989" s="239"/>
      <c r="K989" s="239"/>
      <c r="L989" s="244"/>
      <c r="M989" s="245"/>
      <c r="N989" s="246"/>
      <c r="O989" s="246"/>
      <c r="P989" s="246"/>
      <c r="Q989" s="246"/>
      <c r="R989" s="246"/>
      <c r="S989" s="246"/>
      <c r="T989" s="247"/>
      <c r="AT989" s="248" t="s">
        <v>158</v>
      </c>
      <c r="AU989" s="248" t="s">
        <v>84</v>
      </c>
      <c r="AV989" s="12" t="s">
        <v>84</v>
      </c>
      <c r="AW989" s="12" t="s">
        <v>35</v>
      </c>
      <c r="AX989" s="12" t="s">
        <v>72</v>
      </c>
      <c r="AY989" s="248" t="s">
        <v>147</v>
      </c>
    </row>
    <row r="990" s="13" customFormat="1">
      <c r="B990" s="249"/>
      <c r="C990" s="250"/>
      <c r="D990" s="225" t="s">
        <v>158</v>
      </c>
      <c r="E990" s="251" t="s">
        <v>21</v>
      </c>
      <c r="F990" s="252" t="s">
        <v>161</v>
      </c>
      <c r="G990" s="250"/>
      <c r="H990" s="253">
        <v>586.02800000000002</v>
      </c>
      <c r="I990" s="254"/>
      <c r="J990" s="250"/>
      <c r="K990" s="250"/>
      <c r="L990" s="255"/>
      <c r="M990" s="256"/>
      <c r="N990" s="257"/>
      <c r="O990" s="257"/>
      <c r="P990" s="257"/>
      <c r="Q990" s="257"/>
      <c r="R990" s="257"/>
      <c r="S990" s="257"/>
      <c r="T990" s="258"/>
      <c r="AT990" s="259" t="s">
        <v>158</v>
      </c>
      <c r="AU990" s="259" t="s">
        <v>84</v>
      </c>
      <c r="AV990" s="13" t="s">
        <v>154</v>
      </c>
      <c r="AW990" s="13" t="s">
        <v>35</v>
      </c>
      <c r="AX990" s="13" t="s">
        <v>77</v>
      </c>
      <c r="AY990" s="259" t="s">
        <v>147</v>
      </c>
    </row>
    <row r="991" s="1" customFormat="1" ht="16.5" customHeight="1">
      <c r="B991" s="45"/>
      <c r="C991" s="260" t="s">
        <v>1245</v>
      </c>
      <c r="D991" s="260" t="s">
        <v>237</v>
      </c>
      <c r="E991" s="261" t="s">
        <v>1246</v>
      </c>
      <c r="F991" s="262" t="s">
        <v>1247</v>
      </c>
      <c r="G991" s="263" t="s">
        <v>152</v>
      </c>
      <c r="H991" s="264">
        <v>586.02800000000002</v>
      </c>
      <c r="I991" s="265"/>
      <c r="J991" s="266">
        <f>ROUND(I991*H991,2)</f>
        <v>0</v>
      </c>
      <c r="K991" s="262" t="s">
        <v>153</v>
      </c>
      <c r="L991" s="267"/>
      <c r="M991" s="268" t="s">
        <v>21</v>
      </c>
      <c r="N991" s="269" t="s">
        <v>43</v>
      </c>
      <c r="O991" s="46"/>
      <c r="P991" s="222">
        <f>O991*H991</f>
        <v>0</v>
      </c>
      <c r="Q991" s="222">
        <v>0.0035000000000000001</v>
      </c>
      <c r="R991" s="222">
        <f>Q991*H991</f>
        <v>2.0510980000000001</v>
      </c>
      <c r="S991" s="222">
        <v>0</v>
      </c>
      <c r="T991" s="223">
        <f>S991*H991</f>
        <v>0</v>
      </c>
      <c r="AR991" s="23" t="s">
        <v>347</v>
      </c>
      <c r="AT991" s="23" t="s">
        <v>237</v>
      </c>
      <c r="AU991" s="23" t="s">
        <v>84</v>
      </c>
      <c r="AY991" s="23" t="s">
        <v>147</v>
      </c>
      <c r="BE991" s="224">
        <f>IF(N991="základní",J991,0)</f>
        <v>0</v>
      </c>
      <c r="BF991" s="224">
        <f>IF(N991="snížená",J991,0)</f>
        <v>0</v>
      </c>
      <c r="BG991" s="224">
        <f>IF(N991="zákl. přenesená",J991,0)</f>
        <v>0</v>
      </c>
      <c r="BH991" s="224">
        <f>IF(N991="sníž. přenesená",J991,0)</f>
        <v>0</v>
      </c>
      <c r="BI991" s="224">
        <f>IF(N991="nulová",J991,0)</f>
        <v>0</v>
      </c>
      <c r="BJ991" s="23" t="s">
        <v>77</v>
      </c>
      <c r="BK991" s="224">
        <f>ROUND(I991*H991,2)</f>
        <v>0</v>
      </c>
      <c r="BL991" s="23" t="s">
        <v>248</v>
      </c>
      <c r="BM991" s="23" t="s">
        <v>1248</v>
      </c>
    </row>
    <row r="992" s="1" customFormat="1" ht="25.5" customHeight="1">
      <c r="B992" s="45"/>
      <c r="C992" s="213" t="s">
        <v>1249</v>
      </c>
      <c r="D992" s="213" t="s">
        <v>149</v>
      </c>
      <c r="E992" s="214" t="s">
        <v>1250</v>
      </c>
      <c r="F992" s="215" t="s">
        <v>1251</v>
      </c>
      <c r="G992" s="216" t="s">
        <v>367</v>
      </c>
      <c r="H992" s="217">
        <v>7.7649999999999997</v>
      </c>
      <c r="I992" s="218"/>
      <c r="J992" s="219">
        <f>ROUND(I992*H992,2)</f>
        <v>0</v>
      </c>
      <c r="K992" s="215" t="s">
        <v>153</v>
      </c>
      <c r="L992" s="71"/>
      <c r="M992" s="220" t="s">
        <v>21</v>
      </c>
      <c r="N992" s="221" t="s">
        <v>43</v>
      </c>
      <c r="O992" s="46"/>
      <c r="P992" s="222">
        <f>O992*H992</f>
        <v>0</v>
      </c>
      <c r="Q992" s="222">
        <v>0.0011199999999999999</v>
      </c>
      <c r="R992" s="222">
        <f>Q992*H992</f>
        <v>0.0086967999999999993</v>
      </c>
      <c r="S992" s="222">
        <v>0</v>
      </c>
      <c r="T992" s="223">
        <f>S992*H992</f>
        <v>0</v>
      </c>
      <c r="AR992" s="23" t="s">
        <v>248</v>
      </c>
      <c r="AT992" s="23" t="s">
        <v>149</v>
      </c>
      <c r="AU992" s="23" t="s">
        <v>84</v>
      </c>
      <c r="AY992" s="23" t="s">
        <v>147</v>
      </c>
      <c r="BE992" s="224">
        <f>IF(N992="základní",J992,0)</f>
        <v>0</v>
      </c>
      <c r="BF992" s="224">
        <f>IF(N992="snížená",J992,0)</f>
        <v>0</v>
      </c>
      <c r="BG992" s="224">
        <f>IF(N992="zákl. přenesená",J992,0)</f>
        <v>0</v>
      </c>
      <c r="BH992" s="224">
        <f>IF(N992="sníž. přenesená",J992,0)</f>
        <v>0</v>
      </c>
      <c r="BI992" s="224">
        <f>IF(N992="nulová",J992,0)</f>
        <v>0</v>
      </c>
      <c r="BJ992" s="23" t="s">
        <v>77</v>
      </c>
      <c r="BK992" s="224">
        <f>ROUND(I992*H992,2)</f>
        <v>0</v>
      </c>
      <c r="BL992" s="23" t="s">
        <v>248</v>
      </c>
      <c r="BM992" s="23" t="s">
        <v>1252</v>
      </c>
    </row>
    <row r="993" s="1" customFormat="1">
      <c r="B993" s="45"/>
      <c r="C993" s="73"/>
      <c r="D993" s="225" t="s">
        <v>156</v>
      </c>
      <c r="E993" s="73"/>
      <c r="F993" s="226" t="s">
        <v>1253</v>
      </c>
      <c r="G993" s="73"/>
      <c r="H993" s="73"/>
      <c r="I993" s="184"/>
      <c r="J993" s="73"/>
      <c r="K993" s="73"/>
      <c r="L993" s="71"/>
      <c r="M993" s="227"/>
      <c r="N993" s="46"/>
      <c r="O993" s="46"/>
      <c r="P993" s="46"/>
      <c r="Q993" s="46"/>
      <c r="R993" s="46"/>
      <c r="S993" s="46"/>
      <c r="T993" s="94"/>
      <c r="AT993" s="23" t="s">
        <v>156</v>
      </c>
      <c r="AU993" s="23" t="s">
        <v>84</v>
      </c>
    </row>
    <row r="994" s="11" customFormat="1">
      <c r="B994" s="228"/>
      <c r="C994" s="229"/>
      <c r="D994" s="225" t="s">
        <v>158</v>
      </c>
      <c r="E994" s="230" t="s">
        <v>21</v>
      </c>
      <c r="F994" s="231" t="s">
        <v>1254</v>
      </c>
      <c r="G994" s="229"/>
      <c r="H994" s="230" t="s">
        <v>21</v>
      </c>
      <c r="I994" s="232"/>
      <c r="J994" s="229"/>
      <c r="K994" s="229"/>
      <c r="L994" s="233"/>
      <c r="M994" s="234"/>
      <c r="N994" s="235"/>
      <c r="O994" s="235"/>
      <c r="P994" s="235"/>
      <c r="Q994" s="235"/>
      <c r="R994" s="235"/>
      <c r="S994" s="235"/>
      <c r="T994" s="236"/>
      <c r="AT994" s="237" t="s">
        <v>158</v>
      </c>
      <c r="AU994" s="237" t="s">
        <v>84</v>
      </c>
      <c r="AV994" s="11" t="s">
        <v>77</v>
      </c>
      <c r="AW994" s="11" t="s">
        <v>35</v>
      </c>
      <c r="AX994" s="11" t="s">
        <v>72</v>
      </c>
      <c r="AY994" s="237" t="s">
        <v>147</v>
      </c>
    </row>
    <row r="995" s="12" customFormat="1">
      <c r="B995" s="238"/>
      <c r="C995" s="239"/>
      <c r="D995" s="225" t="s">
        <v>158</v>
      </c>
      <c r="E995" s="240" t="s">
        <v>21</v>
      </c>
      <c r="F995" s="241" t="s">
        <v>1255</v>
      </c>
      <c r="G995" s="239"/>
      <c r="H995" s="242">
        <v>7.7649999999999997</v>
      </c>
      <c r="I995" s="243"/>
      <c r="J995" s="239"/>
      <c r="K995" s="239"/>
      <c r="L995" s="244"/>
      <c r="M995" s="245"/>
      <c r="N995" s="246"/>
      <c r="O995" s="246"/>
      <c r="P995" s="246"/>
      <c r="Q995" s="246"/>
      <c r="R995" s="246"/>
      <c r="S995" s="246"/>
      <c r="T995" s="247"/>
      <c r="AT995" s="248" t="s">
        <v>158</v>
      </c>
      <c r="AU995" s="248" t="s">
        <v>84</v>
      </c>
      <c r="AV995" s="12" t="s">
        <v>84</v>
      </c>
      <c r="AW995" s="12" t="s">
        <v>35</v>
      </c>
      <c r="AX995" s="12" t="s">
        <v>72</v>
      </c>
      <c r="AY995" s="248" t="s">
        <v>147</v>
      </c>
    </row>
    <row r="996" s="13" customFormat="1">
      <c r="B996" s="249"/>
      <c r="C996" s="250"/>
      <c r="D996" s="225" t="s">
        <v>158</v>
      </c>
      <c r="E996" s="251" t="s">
        <v>21</v>
      </c>
      <c r="F996" s="252" t="s">
        <v>161</v>
      </c>
      <c r="G996" s="250"/>
      <c r="H996" s="253">
        <v>7.7649999999999997</v>
      </c>
      <c r="I996" s="254"/>
      <c r="J996" s="250"/>
      <c r="K996" s="250"/>
      <c r="L996" s="255"/>
      <c r="M996" s="256"/>
      <c r="N996" s="257"/>
      <c r="O996" s="257"/>
      <c r="P996" s="257"/>
      <c r="Q996" s="257"/>
      <c r="R996" s="257"/>
      <c r="S996" s="257"/>
      <c r="T996" s="258"/>
      <c r="AT996" s="259" t="s">
        <v>158</v>
      </c>
      <c r="AU996" s="259" t="s">
        <v>84</v>
      </c>
      <c r="AV996" s="13" t="s">
        <v>154</v>
      </c>
      <c r="AW996" s="13" t="s">
        <v>35</v>
      </c>
      <c r="AX996" s="13" t="s">
        <v>77</v>
      </c>
      <c r="AY996" s="259" t="s">
        <v>147</v>
      </c>
    </row>
    <row r="997" s="1" customFormat="1" ht="25.5" customHeight="1">
      <c r="B997" s="45"/>
      <c r="C997" s="213" t="s">
        <v>1256</v>
      </c>
      <c r="D997" s="213" t="s">
        <v>149</v>
      </c>
      <c r="E997" s="214" t="s">
        <v>1257</v>
      </c>
      <c r="F997" s="215" t="s">
        <v>1258</v>
      </c>
      <c r="G997" s="216" t="s">
        <v>367</v>
      </c>
      <c r="H997" s="217">
        <v>7.7649999999999997</v>
      </c>
      <c r="I997" s="218"/>
      <c r="J997" s="219">
        <f>ROUND(I997*H997,2)</f>
        <v>0</v>
      </c>
      <c r="K997" s="215" t="s">
        <v>153</v>
      </c>
      <c r="L997" s="71"/>
      <c r="M997" s="220" t="s">
        <v>21</v>
      </c>
      <c r="N997" s="221" t="s">
        <v>43</v>
      </c>
      <c r="O997" s="46"/>
      <c r="P997" s="222">
        <f>O997*H997</f>
        <v>0</v>
      </c>
      <c r="Q997" s="222">
        <v>0.0011199999999999999</v>
      </c>
      <c r="R997" s="222">
        <f>Q997*H997</f>
        <v>0.0086967999999999993</v>
      </c>
      <c r="S997" s="222">
        <v>0</v>
      </c>
      <c r="T997" s="223">
        <f>S997*H997</f>
        <v>0</v>
      </c>
      <c r="AR997" s="23" t="s">
        <v>248</v>
      </c>
      <c r="AT997" s="23" t="s">
        <v>149</v>
      </c>
      <c r="AU997" s="23" t="s">
        <v>84</v>
      </c>
      <c r="AY997" s="23" t="s">
        <v>147</v>
      </c>
      <c r="BE997" s="224">
        <f>IF(N997="základní",J997,0)</f>
        <v>0</v>
      </c>
      <c r="BF997" s="224">
        <f>IF(N997="snížená",J997,0)</f>
        <v>0</v>
      </c>
      <c r="BG997" s="224">
        <f>IF(N997="zákl. přenesená",J997,0)</f>
        <v>0</v>
      </c>
      <c r="BH997" s="224">
        <f>IF(N997="sníž. přenesená",J997,0)</f>
        <v>0</v>
      </c>
      <c r="BI997" s="224">
        <f>IF(N997="nulová",J997,0)</f>
        <v>0</v>
      </c>
      <c r="BJ997" s="23" t="s">
        <v>77</v>
      </c>
      <c r="BK997" s="224">
        <f>ROUND(I997*H997,2)</f>
        <v>0</v>
      </c>
      <c r="BL997" s="23" t="s">
        <v>248</v>
      </c>
      <c r="BM997" s="23" t="s">
        <v>1259</v>
      </c>
    </row>
    <row r="998" s="1" customFormat="1">
      <c r="B998" s="45"/>
      <c r="C998" s="73"/>
      <c r="D998" s="225" t="s">
        <v>156</v>
      </c>
      <c r="E998" s="73"/>
      <c r="F998" s="226" t="s">
        <v>1253</v>
      </c>
      <c r="G998" s="73"/>
      <c r="H998" s="73"/>
      <c r="I998" s="184"/>
      <c r="J998" s="73"/>
      <c r="K998" s="73"/>
      <c r="L998" s="71"/>
      <c r="M998" s="227"/>
      <c r="N998" s="46"/>
      <c r="O998" s="46"/>
      <c r="P998" s="46"/>
      <c r="Q998" s="46"/>
      <c r="R998" s="46"/>
      <c r="S998" s="46"/>
      <c r="T998" s="94"/>
      <c r="AT998" s="23" t="s">
        <v>156</v>
      </c>
      <c r="AU998" s="23" t="s">
        <v>84</v>
      </c>
    </row>
    <row r="999" s="11" customFormat="1">
      <c r="B999" s="228"/>
      <c r="C999" s="229"/>
      <c r="D999" s="225" t="s">
        <v>158</v>
      </c>
      <c r="E999" s="230" t="s">
        <v>21</v>
      </c>
      <c r="F999" s="231" t="s">
        <v>1254</v>
      </c>
      <c r="G999" s="229"/>
      <c r="H999" s="230" t="s">
        <v>21</v>
      </c>
      <c r="I999" s="232"/>
      <c r="J999" s="229"/>
      <c r="K999" s="229"/>
      <c r="L999" s="233"/>
      <c r="M999" s="234"/>
      <c r="N999" s="235"/>
      <c r="O999" s="235"/>
      <c r="P999" s="235"/>
      <c r="Q999" s="235"/>
      <c r="R999" s="235"/>
      <c r="S999" s="235"/>
      <c r="T999" s="236"/>
      <c r="AT999" s="237" t="s">
        <v>158</v>
      </c>
      <c r="AU999" s="237" t="s">
        <v>84</v>
      </c>
      <c r="AV999" s="11" t="s">
        <v>77</v>
      </c>
      <c r="AW999" s="11" t="s">
        <v>35</v>
      </c>
      <c r="AX999" s="11" t="s">
        <v>72</v>
      </c>
      <c r="AY999" s="237" t="s">
        <v>147</v>
      </c>
    </row>
    <row r="1000" s="12" customFormat="1">
      <c r="B1000" s="238"/>
      <c r="C1000" s="239"/>
      <c r="D1000" s="225" t="s">
        <v>158</v>
      </c>
      <c r="E1000" s="240" t="s">
        <v>21</v>
      </c>
      <c r="F1000" s="241" t="s">
        <v>1255</v>
      </c>
      <c r="G1000" s="239"/>
      <c r="H1000" s="242">
        <v>7.7649999999999997</v>
      </c>
      <c r="I1000" s="243"/>
      <c r="J1000" s="239"/>
      <c r="K1000" s="239"/>
      <c r="L1000" s="244"/>
      <c r="M1000" s="245"/>
      <c r="N1000" s="246"/>
      <c r="O1000" s="246"/>
      <c r="P1000" s="246"/>
      <c r="Q1000" s="246"/>
      <c r="R1000" s="246"/>
      <c r="S1000" s="246"/>
      <c r="T1000" s="247"/>
      <c r="AT1000" s="248" t="s">
        <v>158</v>
      </c>
      <c r="AU1000" s="248" t="s">
        <v>84</v>
      </c>
      <c r="AV1000" s="12" t="s">
        <v>84</v>
      </c>
      <c r="AW1000" s="12" t="s">
        <v>35</v>
      </c>
      <c r="AX1000" s="12" t="s">
        <v>72</v>
      </c>
      <c r="AY1000" s="248" t="s">
        <v>147</v>
      </c>
    </row>
    <row r="1001" s="13" customFormat="1">
      <c r="B1001" s="249"/>
      <c r="C1001" s="250"/>
      <c r="D1001" s="225" t="s">
        <v>158</v>
      </c>
      <c r="E1001" s="251" t="s">
        <v>21</v>
      </c>
      <c r="F1001" s="252" t="s">
        <v>161</v>
      </c>
      <c r="G1001" s="250"/>
      <c r="H1001" s="253">
        <v>7.7649999999999997</v>
      </c>
      <c r="I1001" s="254"/>
      <c r="J1001" s="250"/>
      <c r="K1001" s="250"/>
      <c r="L1001" s="255"/>
      <c r="M1001" s="256"/>
      <c r="N1001" s="257"/>
      <c r="O1001" s="257"/>
      <c r="P1001" s="257"/>
      <c r="Q1001" s="257"/>
      <c r="R1001" s="257"/>
      <c r="S1001" s="257"/>
      <c r="T1001" s="258"/>
      <c r="AT1001" s="259" t="s">
        <v>158</v>
      </c>
      <c r="AU1001" s="259" t="s">
        <v>84</v>
      </c>
      <c r="AV1001" s="13" t="s">
        <v>154</v>
      </c>
      <c r="AW1001" s="13" t="s">
        <v>35</v>
      </c>
      <c r="AX1001" s="13" t="s">
        <v>77</v>
      </c>
      <c r="AY1001" s="259" t="s">
        <v>147</v>
      </c>
    </row>
    <row r="1002" s="1" customFormat="1" ht="25.5" customHeight="1">
      <c r="B1002" s="45"/>
      <c r="C1002" s="213" t="s">
        <v>1260</v>
      </c>
      <c r="D1002" s="213" t="s">
        <v>149</v>
      </c>
      <c r="E1002" s="214" t="s">
        <v>1261</v>
      </c>
      <c r="F1002" s="215" t="s">
        <v>1262</v>
      </c>
      <c r="G1002" s="216" t="s">
        <v>367</v>
      </c>
      <c r="H1002" s="217">
        <v>44.691000000000002</v>
      </c>
      <c r="I1002" s="218"/>
      <c r="J1002" s="219">
        <f>ROUND(I1002*H1002,2)</f>
        <v>0</v>
      </c>
      <c r="K1002" s="215" t="s">
        <v>153</v>
      </c>
      <c r="L1002" s="71"/>
      <c r="M1002" s="220" t="s">
        <v>21</v>
      </c>
      <c r="N1002" s="221" t="s">
        <v>43</v>
      </c>
      <c r="O1002" s="46"/>
      <c r="P1002" s="222">
        <f>O1002*H1002</f>
        <v>0</v>
      </c>
      <c r="Q1002" s="222">
        <v>0.0027799999999999999</v>
      </c>
      <c r="R1002" s="222">
        <f>Q1002*H1002</f>
        <v>0.12424098</v>
      </c>
      <c r="S1002" s="222">
        <v>0</v>
      </c>
      <c r="T1002" s="223">
        <f>S1002*H1002</f>
        <v>0</v>
      </c>
      <c r="AR1002" s="23" t="s">
        <v>248</v>
      </c>
      <c r="AT1002" s="23" t="s">
        <v>149</v>
      </c>
      <c r="AU1002" s="23" t="s">
        <v>84</v>
      </c>
      <c r="AY1002" s="23" t="s">
        <v>147</v>
      </c>
      <c r="BE1002" s="224">
        <f>IF(N1002="základní",J1002,0)</f>
        <v>0</v>
      </c>
      <c r="BF1002" s="224">
        <f>IF(N1002="snížená",J1002,0)</f>
        <v>0</v>
      </c>
      <c r="BG1002" s="224">
        <f>IF(N1002="zákl. přenesená",J1002,0)</f>
        <v>0</v>
      </c>
      <c r="BH1002" s="224">
        <f>IF(N1002="sníž. přenesená",J1002,0)</f>
        <v>0</v>
      </c>
      <c r="BI1002" s="224">
        <f>IF(N1002="nulová",J1002,0)</f>
        <v>0</v>
      </c>
      <c r="BJ1002" s="23" t="s">
        <v>77</v>
      </c>
      <c r="BK1002" s="224">
        <f>ROUND(I1002*H1002,2)</f>
        <v>0</v>
      </c>
      <c r="BL1002" s="23" t="s">
        <v>248</v>
      </c>
      <c r="BM1002" s="23" t="s">
        <v>1263</v>
      </c>
    </row>
    <row r="1003" s="1" customFormat="1">
      <c r="B1003" s="45"/>
      <c r="C1003" s="73"/>
      <c r="D1003" s="225" t="s">
        <v>156</v>
      </c>
      <c r="E1003" s="73"/>
      <c r="F1003" s="226" t="s">
        <v>1253</v>
      </c>
      <c r="G1003" s="73"/>
      <c r="H1003" s="73"/>
      <c r="I1003" s="184"/>
      <c r="J1003" s="73"/>
      <c r="K1003" s="73"/>
      <c r="L1003" s="71"/>
      <c r="M1003" s="227"/>
      <c r="N1003" s="46"/>
      <c r="O1003" s="46"/>
      <c r="P1003" s="46"/>
      <c r="Q1003" s="46"/>
      <c r="R1003" s="46"/>
      <c r="S1003" s="46"/>
      <c r="T1003" s="94"/>
      <c r="AT1003" s="23" t="s">
        <v>156</v>
      </c>
      <c r="AU1003" s="23" t="s">
        <v>84</v>
      </c>
    </row>
    <row r="1004" s="11" customFormat="1">
      <c r="B1004" s="228"/>
      <c r="C1004" s="229"/>
      <c r="D1004" s="225" t="s">
        <v>158</v>
      </c>
      <c r="E1004" s="230" t="s">
        <v>21</v>
      </c>
      <c r="F1004" s="231" t="s">
        <v>1254</v>
      </c>
      <c r="G1004" s="229"/>
      <c r="H1004" s="230" t="s">
        <v>21</v>
      </c>
      <c r="I1004" s="232"/>
      <c r="J1004" s="229"/>
      <c r="K1004" s="229"/>
      <c r="L1004" s="233"/>
      <c r="M1004" s="234"/>
      <c r="N1004" s="235"/>
      <c r="O1004" s="235"/>
      <c r="P1004" s="235"/>
      <c r="Q1004" s="235"/>
      <c r="R1004" s="235"/>
      <c r="S1004" s="235"/>
      <c r="T1004" s="236"/>
      <c r="AT1004" s="237" t="s">
        <v>158</v>
      </c>
      <c r="AU1004" s="237" t="s">
        <v>84</v>
      </c>
      <c r="AV1004" s="11" t="s">
        <v>77</v>
      </c>
      <c r="AW1004" s="11" t="s">
        <v>35</v>
      </c>
      <c r="AX1004" s="11" t="s">
        <v>72</v>
      </c>
      <c r="AY1004" s="237" t="s">
        <v>147</v>
      </c>
    </row>
    <row r="1005" s="12" customFormat="1">
      <c r="B1005" s="238"/>
      <c r="C1005" s="239"/>
      <c r="D1005" s="225" t="s">
        <v>158</v>
      </c>
      <c r="E1005" s="240" t="s">
        <v>21</v>
      </c>
      <c r="F1005" s="241" t="s">
        <v>1264</v>
      </c>
      <c r="G1005" s="239"/>
      <c r="H1005" s="242">
        <v>42.438000000000002</v>
      </c>
      <c r="I1005" s="243"/>
      <c r="J1005" s="239"/>
      <c r="K1005" s="239"/>
      <c r="L1005" s="244"/>
      <c r="M1005" s="245"/>
      <c r="N1005" s="246"/>
      <c r="O1005" s="246"/>
      <c r="P1005" s="246"/>
      <c r="Q1005" s="246"/>
      <c r="R1005" s="246"/>
      <c r="S1005" s="246"/>
      <c r="T1005" s="247"/>
      <c r="AT1005" s="248" t="s">
        <v>158</v>
      </c>
      <c r="AU1005" s="248" t="s">
        <v>84</v>
      </c>
      <c r="AV1005" s="12" t="s">
        <v>84</v>
      </c>
      <c r="AW1005" s="12" t="s">
        <v>35</v>
      </c>
      <c r="AX1005" s="12" t="s">
        <v>72</v>
      </c>
      <c r="AY1005" s="248" t="s">
        <v>147</v>
      </c>
    </row>
    <row r="1006" s="12" customFormat="1">
      <c r="B1006" s="238"/>
      <c r="C1006" s="239"/>
      <c r="D1006" s="225" t="s">
        <v>158</v>
      </c>
      <c r="E1006" s="240" t="s">
        <v>21</v>
      </c>
      <c r="F1006" s="241" t="s">
        <v>1265</v>
      </c>
      <c r="G1006" s="239"/>
      <c r="H1006" s="242">
        <v>2.2530000000000001</v>
      </c>
      <c r="I1006" s="243"/>
      <c r="J1006" s="239"/>
      <c r="K1006" s="239"/>
      <c r="L1006" s="244"/>
      <c r="M1006" s="245"/>
      <c r="N1006" s="246"/>
      <c r="O1006" s="246"/>
      <c r="P1006" s="246"/>
      <c r="Q1006" s="246"/>
      <c r="R1006" s="246"/>
      <c r="S1006" s="246"/>
      <c r="T1006" s="247"/>
      <c r="AT1006" s="248" t="s">
        <v>158</v>
      </c>
      <c r="AU1006" s="248" t="s">
        <v>84</v>
      </c>
      <c r="AV1006" s="12" t="s">
        <v>84</v>
      </c>
      <c r="AW1006" s="12" t="s">
        <v>35</v>
      </c>
      <c r="AX1006" s="12" t="s">
        <v>72</v>
      </c>
      <c r="AY1006" s="248" t="s">
        <v>147</v>
      </c>
    </row>
    <row r="1007" s="13" customFormat="1">
      <c r="B1007" s="249"/>
      <c r="C1007" s="250"/>
      <c r="D1007" s="225" t="s">
        <v>158</v>
      </c>
      <c r="E1007" s="251" t="s">
        <v>21</v>
      </c>
      <c r="F1007" s="252" t="s">
        <v>161</v>
      </c>
      <c r="G1007" s="250"/>
      <c r="H1007" s="253">
        <v>44.691000000000002</v>
      </c>
      <c r="I1007" s="254"/>
      <c r="J1007" s="250"/>
      <c r="K1007" s="250"/>
      <c r="L1007" s="255"/>
      <c r="M1007" s="256"/>
      <c r="N1007" s="257"/>
      <c r="O1007" s="257"/>
      <c r="P1007" s="257"/>
      <c r="Q1007" s="257"/>
      <c r="R1007" s="257"/>
      <c r="S1007" s="257"/>
      <c r="T1007" s="258"/>
      <c r="AT1007" s="259" t="s">
        <v>158</v>
      </c>
      <c r="AU1007" s="259" t="s">
        <v>84</v>
      </c>
      <c r="AV1007" s="13" t="s">
        <v>154</v>
      </c>
      <c r="AW1007" s="13" t="s">
        <v>35</v>
      </c>
      <c r="AX1007" s="13" t="s">
        <v>77</v>
      </c>
      <c r="AY1007" s="259" t="s">
        <v>147</v>
      </c>
    </row>
    <row r="1008" s="1" customFormat="1" ht="25.5" customHeight="1">
      <c r="B1008" s="45"/>
      <c r="C1008" s="213" t="s">
        <v>1266</v>
      </c>
      <c r="D1008" s="213" t="s">
        <v>149</v>
      </c>
      <c r="E1008" s="214" t="s">
        <v>1267</v>
      </c>
      <c r="F1008" s="215" t="s">
        <v>1268</v>
      </c>
      <c r="G1008" s="216" t="s">
        <v>367</v>
      </c>
      <c r="H1008" s="217">
        <v>9.5150000000000006</v>
      </c>
      <c r="I1008" s="218"/>
      <c r="J1008" s="219">
        <f>ROUND(I1008*H1008,2)</f>
        <v>0</v>
      </c>
      <c r="K1008" s="215" t="s">
        <v>153</v>
      </c>
      <c r="L1008" s="71"/>
      <c r="M1008" s="220" t="s">
        <v>21</v>
      </c>
      <c r="N1008" s="221" t="s">
        <v>43</v>
      </c>
      <c r="O1008" s="46"/>
      <c r="P1008" s="222">
        <f>O1008*H1008</f>
        <v>0</v>
      </c>
      <c r="Q1008" s="222">
        <v>0.0027799999999999999</v>
      </c>
      <c r="R1008" s="222">
        <f>Q1008*H1008</f>
        <v>0.026451700000000002</v>
      </c>
      <c r="S1008" s="222">
        <v>0</v>
      </c>
      <c r="T1008" s="223">
        <f>S1008*H1008</f>
        <v>0</v>
      </c>
      <c r="AR1008" s="23" t="s">
        <v>248</v>
      </c>
      <c r="AT1008" s="23" t="s">
        <v>149</v>
      </c>
      <c r="AU1008" s="23" t="s">
        <v>84</v>
      </c>
      <c r="AY1008" s="23" t="s">
        <v>147</v>
      </c>
      <c r="BE1008" s="224">
        <f>IF(N1008="základní",J1008,0)</f>
        <v>0</v>
      </c>
      <c r="BF1008" s="224">
        <f>IF(N1008="snížená",J1008,0)</f>
        <v>0</v>
      </c>
      <c r="BG1008" s="224">
        <f>IF(N1008="zákl. přenesená",J1008,0)</f>
        <v>0</v>
      </c>
      <c r="BH1008" s="224">
        <f>IF(N1008="sníž. přenesená",J1008,0)</f>
        <v>0</v>
      </c>
      <c r="BI1008" s="224">
        <f>IF(N1008="nulová",J1008,0)</f>
        <v>0</v>
      </c>
      <c r="BJ1008" s="23" t="s">
        <v>77</v>
      </c>
      <c r="BK1008" s="224">
        <f>ROUND(I1008*H1008,2)</f>
        <v>0</v>
      </c>
      <c r="BL1008" s="23" t="s">
        <v>248</v>
      </c>
      <c r="BM1008" s="23" t="s">
        <v>1269</v>
      </c>
    </row>
    <row r="1009" s="1" customFormat="1">
      <c r="B1009" s="45"/>
      <c r="C1009" s="73"/>
      <c r="D1009" s="225" t="s">
        <v>156</v>
      </c>
      <c r="E1009" s="73"/>
      <c r="F1009" s="226" t="s">
        <v>1253</v>
      </c>
      <c r="G1009" s="73"/>
      <c r="H1009" s="73"/>
      <c r="I1009" s="184"/>
      <c r="J1009" s="73"/>
      <c r="K1009" s="73"/>
      <c r="L1009" s="71"/>
      <c r="M1009" s="227"/>
      <c r="N1009" s="46"/>
      <c r="O1009" s="46"/>
      <c r="P1009" s="46"/>
      <c r="Q1009" s="46"/>
      <c r="R1009" s="46"/>
      <c r="S1009" s="46"/>
      <c r="T1009" s="94"/>
      <c r="AT1009" s="23" t="s">
        <v>156</v>
      </c>
      <c r="AU1009" s="23" t="s">
        <v>84</v>
      </c>
    </row>
    <row r="1010" s="11" customFormat="1">
      <c r="B1010" s="228"/>
      <c r="C1010" s="229"/>
      <c r="D1010" s="225" t="s">
        <v>158</v>
      </c>
      <c r="E1010" s="230" t="s">
        <v>21</v>
      </c>
      <c r="F1010" s="231" t="s">
        <v>1254</v>
      </c>
      <c r="G1010" s="229"/>
      <c r="H1010" s="230" t="s">
        <v>21</v>
      </c>
      <c r="I1010" s="232"/>
      <c r="J1010" s="229"/>
      <c r="K1010" s="229"/>
      <c r="L1010" s="233"/>
      <c r="M1010" s="234"/>
      <c r="N1010" s="235"/>
      <c r="O1010" s="235"/>
      <c r="P1010" s="235"/>
      <c r="Q1010" s="235"/>
      <c r="R1010" s="235"/>
      <c r="S1010" s="235"/>
      <c r="T1010" s="236"/>
      <c r="AT1010" s="237" t="s">
        <v>158</v>
      </c>
      <c r="AU1010" s="237" t="s">
        <v>84</v>
      </c>
      <c r="AV1010" s="11" t="s">
        <v>77</v>
      </c>
      <c r="AW1010" s="11" t="s">
        <v>35</v>
      </c>
      <c r="AX1010" s="11" t="s">
        <v>72</v>
      </c>
      <c r="AY1010" s="237" t="s">
        <v>147</v>
      </c>
    </row>
    <row r="1011" s="12" customFormat="1">
      <c r="B1011" s="238"/>
      <c r="C1011" s="239"/>
      <c r="D1011" s="225" t="s">
        <v>158</v>
      </c>
      <c r="E1011" s="240" t="s">
        <v>21</v>
      </c>
      <c r="F1011" s="241" t="s">
        <v>1270</v>
      </c>
      <c r="G1011" s="239"/>
      <c r="H1011" s="242">
        <v>9.5150000000000006</v>
      </c>
      <c r="I1011" s="243"/>
      <c r="J1011" s="239"/>
      <c r="K1011" s="239"/>
      <c r="L1011" s="244"/>
      <c r="M1011" s="245"/>
      <c r="N1011" s="246"/>
      <c r="O1011" s="246"/>
      <c r="P1011" s="246"/>
      <c r="Q1011" s="246"/>
      <c r="R1011" s="246"/>
      <c r="S1011" s="246"/>
      <c r="T1011" s="247"/>
      <c r="AT1011" s="248" t="s">
        <v>158</v>
      </c>
      <c r="AU1011" s="248" t="s">
        <v>84</v>
      </c>
      <c r="AV1011" s="12" t="s">
        <v>84</v>
      </c>
      <c r="AW1011" s="12" t="s">
        <v>35</v>
      </c>
      <c r="AX1011" s="12" t="s">
        <v>72</v>
      </c>
      <c r="AY1011" s="248" t="s">
        <v>147</v>
      </c>
    </row>
    <row r="1012" s="13" customFormat="1">
      <c r="B1012" s="249"/>
      <c r="C1012" s="250"/>
      <c r="D1012" s="225" t="s">
        <v>158</v>
      </c>
      <c r="E1012" s="251" t="s">
        <v>21</v>
      </c>
      <c r="F1012" s="252" t="s">
        <v>161</v>
      </c>
      <c r="G1012" s="250"/>
      <c r="H1012" s="253">
        <v>9.5150000000000006</v>
      </c>
      <c r="I1012" s="254"/>
      <c r="J1012" s="250"/>
      <c r="K1012" s="250"/>
      <c r="L1012" s="255"/>
      <c r="M1012" s="256"/>
      <c r="N1012" s="257"/>
      <c r="O1012" s="257"/>
      <c r="P1012" s="257"/>
      <c r="Q1012" s="257"/>
      <c r="R1012" s="257"/>
      <c r="S1012" s="257"/>
      <c r="T1012" s="258"/>
      <c r="AT1012" s="259" t="s">
        <v>158</v>
      </c>
      <c r="AU1012" s="259" t="s">
        <v>84</v>
      </c>
      <c r="AV1012" s="13" t="s">
        <v>154</v>
      </c>
      <c r="AW1012" s="13" t="s">
        <v>35</v>
      </c>
      <c r="AX1012" s="13" t="s">
        <v>77</v>
      </c>
      <c r="AY1012" s="259" t="s">
        <v>147</v>
      </c>
    </row>
    <row r="1013" s="1" customFormat="1" ht="25.5" customHeight="1">
      <c r="B1013" s="45"/>
      <c r="C1013" s="213" t="s">
        <v>1271</v>
      </c>
      <c r="D1013" s="213" t="s">
        <v>149</v>
      </c>
      <c r="E1013" s="214" t="s">
        <v>1272</v>
      </c>
      <c r="F1013" s="215" t="s">
        <v>1273</v>
      </c>
      <c r="G1013" s="216" t="s">
        <v>367</v>
      </c>
      <c r="H1013" s="217">
        <v>7.7249999999999996</v>
      </c>
      <c r="I1013" s="218"/>
      <c r="J1013" s="219">
        <f>ROUND(I1013*H1013,2)</f>
        <v>0</v>
      </c>
      <c r="K1013" s="215" t="s">
        <v>153</v>
      </c>
      <c r="L1013" s="71"/>
      <c r="M1013" s="220" t="s">
        <v>21</v>
      </c>
      <c r="N1013" s="221" t="s">
        <v>43</v>
      </c>
      <c r="O1013" s="46"/>
      <c r="P1013" s="222">
        <f>O1013*H1013</f>
        <v>0</v>
      </c>
      <c r="Q1013" s="222">
        <v>0.001</v>
      </c>
      <c r="R1013" s="222">
        <f>Q1013*H1013</f>
        <v>0.0077250000000000001</v>
      </c>
      <c r="S1013" s="222">
        <v>0</v>
      </c>
      <c r="T1013" s="223">
        <f>S1013*H1013</f>
        <v>0</v>
      </c>
      <c r="AR1013" s="23" t="s">
        <v>248</v>
      </c>
      <c r="AT1013" s="23" t="s">
        <v>149</v>
      </c>
      <c r="AU1013" s="23" t="s">
        <v>84</v>
      </c>
      <c r="AY1013" s="23" t="s">
        <v>147</v>
      </c>
      <c r="BE1013" s="224">
        <f>IF(N1013="základní",J1013,0)</f>
        <v>0</v>
      </c>
      <c r="BF1013" s="224">
        <f>IF(N1013="snížená",J1013,0)</f>
        <v>0</v>
      </c>
      <c r="BG1013" s="224">
        <f>IF(N1013="zákl. přenesená",J1013,0)</f>
        <v>0</v>
      </c>
      <c r="BH1013" s="224">
        <f>IF(N1013="sníž. přenesená",J1013,0)</f>
        <v>0</v>
      </c>
      <c r="BI1013" s="224">
        <f>IF(N1013="nulová",J1013,0)</f>
        <v>0</v>
      </c>
      <c r="BJ1013" s="23" t="s">
        <v>77</v>
      </c>
      <c r="BK1013" s="224">
        <f>ROUND(I1013*H1013,2)</f>
        <v>0</v>
      </c>
      <c r="BL1013" s="23" t="s">
        <v>248</v>
      </c>
      <c r="BM1013" s="23" t="s">
        <v>1274</v>
      </c>
    </row>
    <row r="1014" s="1" customFormat="1">
      <c r="B1014" s="45"/>
      <c r="C1014" s="73"/>
      <c r="D1014" s="225" t="s">
        <v>156</v>
      </c>
      <c r="E1014" s="73"/>
      <c r="F1014" s="226" t="s">
        <v>1253</v>
      </c>
      <c r="G1014" s="73"/>
      <c r="H1014" s="73"/>
      <c r="I1014" s="184"/>
      <c r="J1014" s="73"/>
      <c r="K1014" s="73"/>
      <c r="L1014" s="71"/>
      <c r="M1014" s="227"/>
      <c r="N1014" s="46"/>
      <c r="O1014" s="46"/>
      <c r="P1014" s="46"/>
      <c r="Q1014" s="46"/>
      <c r="R1014" s="46"/>
      <c r="S1014" s="46"/>
      <c r="T1014" s="94"/>
      <c r="AT1014" s="23" t="s">
        <v>156</v>
      </c>
      <c r="AU1014" s="23" t="s">
        <v>84</v>
      </c>
    </row>
    <row r="1015" s="11" customFormat="1">
      <c r="B1015" s="228"/>
      <c r="C1015" s="229"/>
      <c r="D1015" s="225" t="s">
        <v>158</v>
      </c>
      <c r="E1015" s="230" t="s">
        <v>21</v>
      </c>
      <c r="F1015" s="231" t="s">
        <v>1254</v>
      </c>
      <c r="G1015" s="229"/>
      <c r="H1015" s="230" t="s">
        <v>21</v>
      </c>
      <c r="I1015" s="232"/>
      <c r="J1015" s="229"/>
      <c r="K1015" s="229"/>
      <c r="L1015" s="233"/>
      <c r="M1015" s="234"/>
      <c r="N1015" s="235"/>
      <c r="O1015" s="235"/>
      <c r="P1015" s="235"/>
      <c r="Q1015" s="235"/>
      <c r="R1015" s="235"/>
      <c r="S1015" s="235"/>
      <c r="T1015" s="236"/>
      <c r="AT1015" s="237" t="s">
        <v>158</v>
      </c>
      <c r="AU1015" s="237" t="s">
        <v>84</v>
      </c>
      <c r="AV1015" s="11" t="s">
        <v>77</v>
      </c>
      <c r="AW1015" s="11" t="s">
        <v>35</v>
      </c>
      <c r="AX1015" s="11" t="s">
        <v>72</v>
      </c>
      <c r="AY1015" s="237" t="s">
        <v>147</v>
      </c>
    </row>
    <row r="1016" s="12" customFormat="1">
      <c r="B1016" s="238"/>
      <c r="C1016" s="239"/>
      <c r="D1016" s="225" t="s">
        <v>158</v>
      </c>
      <c r="E1016" s="240" t="s">
        <v>21</v>
      </c>
      <c r="F1016" s="241" t="s">
        <v>1275</v>
      </c>
      <c r="G1016" s="239"/>
      <c r="H1016" s="242">
        <v>7.7249999999999996</v>
      </c>
      <c r="I1016" s="243"/>
      <c r="J1016" s="239"/>
      <c r="K1016" s="239"/>
      <c r="L1016" s="244"/>
      <c r="M1016" s="245"/>
      <c r="N1016" s="246"/>
      <c r="O1016" s="246"/>
      <c r="P1016" s="246"/>
      <c r="Q1016" s="246"/>
      <c r="R1016" s="246"/>
      <c r="S1016" s="246"/>
      <c r="T1016" s="247"/>
      <c r="AT1016" s="248" t="s">
        <v>158</v>
      </c>
      <c r="AU1016" s="248" t="s">
        <v>84</v>
      </c>
      <c r="AV1016" s="12" t="s">
        <v>84</v>
      </c>
      <c r="AW1016" s="12" t="s">
        <v>35</v>
      </c>
      <c r="AX1016" s="12" t="s">
        <v>72</v>
      </c>
      <c r="AY1016" s="248" t="s">
        <v>147</v>
      </c>
    </row>
    <row r="1017" s="13" customFormat="1">
      <c r="B1017" s="249"/>
      <c r="C1017" s="250"/>
      <c r="D1017" s="225" t="s">
        <v>158</v>
      </c>
      <c r="E1017" s="251" t="s">
        <v>21</v>
      </c>
      <c r="F1017" s="252" t="s">
        <v>161</v>
      </c>
      <c r="G1017" s="250"/>
      <c r="H1017" s="253">
        <v>7.7249999999999996</v>
      </c>
      <c r="I1017" s="254"/>
      <c r="J1017" s="250"/>
      <c r="K1017" s="250"/>
      <c r="L1017" s="255"/>
      <c r="M1017" s="256"/>
      <c r="N1017" s="257"/>
      <c r="O1017" s="257"/>
      <c r="P1017" s="257"/>
      <c r="Q1017" s="257"/>
      <c r="R1017" s="257"/>
      <c r="S1017" s="257"/>
      <c r="T1017" s="258"/>
      <c r="AT1017" s="259" t="s">
        <v>158</v>
      </c>
      <c r="AU1017" s="259" t="s">
        <v>84</v>
      </c>
      <c r="AV1017" s="13" t="s">
        <v>154</v>
      </c>
      <c r="AW1017" s="13" t="s">
        <v>35</v>
      </c>
      <c r="AX1017" s="13" t="s">
        <v>77</v>
      </c>
      <c r="AY1017" s="259" t="s">
        <v>147</v>
      </c>
    </row>
    <row r="1018" s="1" customFormat="1" ht="25.5" customHeight="1">
      <c r="B1018" s="45"/>
      <c r="C1018" s="213" t="s">
        <v>1276</v>
      </c>
      <c r="D1018" s="213" t="s">
        <v>149</v>
      </c>
      <c r="E1018" s="214" t="s">
        <v>1277</v>
      </c>
      <c r="F1018" s="215" t="s">
        <v>1278</v>
      </c>
      <c r="G1018" s="216" t="s">
        <v>152</v>
      </c>
      <c r="H1018" s="217">
        <v>3.5539999999999998</v>
      </c>
      <c r="I1018" s="218"/>
      <c r="J1018" s="219">
        <f>ROUND(I1018*H1018,2)</f>
        <v>0</v>
      </c>
      <c r="K1018" s="215" t="s">
        <v>153</v>
      </c>
      <c r="L1018" s="71"/>
      <c r="M1018" s="220" t="s">
        <v>21</v>
      </c>
      <c r="N1018" s="221" t="s">
        <v>43</v>
      </c>
      <c r="O1018" s="46"/>
      <c r="P1018" s="222">
        <f>O1018*H1018</f>
        <v>0</v>
      </c>
      <c r="Q1018" s="222">
        <v>0.010500000000000001</v>
      </c>
      <c r="R1018" s="222">
        <f>Q1018*H1018</f>
        <v>0.037317000000000003</v>
      </c>
      <c r="S1018" s="222">
        <v>0</v>
      </c>
      <c r="T1018" s="223">
        <f>S1018*H1018</f>
        <v>0</v>
      </c>
      <c r="AR1018" s="23" t="s">
        <v>248</v>
      </c>
      <c r="AT1018" s="23" t="s">
        <v>149</v>
      </c>
      <c r="AU1018" s="23" t="s">
        <v>84</v>
      </c>
      <c r="AY1018" s="23" t="s">
        <v>147</v>
      </c>
      <c r="BE1018" s="224">
        <f>IF(N1018="základní",J1018,0)</f>
        <v>0</v>
      </c>
      <c r="BF1018" s="224">
        <f>IF(N1018="snížená",J1018,0)</f>
        <v>0</v>
      </c>
      <c r="BG1018" s="224">
        <f>IF(N1018="zákl. přenesená",J1018,0)</f>
        <v>0</v>
      </c>
      <c r="BH1018" s="224">
        <f>IF(N1018="sníž. přenesená",J1018,0)</f>
        <v>0</v>
      </c>
      <c r="BI1018" s="224">
        <f>IF(N1018="nulová",J1018,0)</f>
        <v>0</v>
      </c>
      <c r="BJ1018" s="23" t="s">
        <v>77</v>
      </c>
      <c r="BK1018" s="224">
        <f>ROUND(I1018*H1018,2)</f>
        <v>0</v>
      </c>
      <c r="BL1018" s="23" t="s">
        <v>248</v>
      </c>
      <c r="BM1018" s="23" t="s">
        <v>1279</v>
      </c>
    </row>
    <row r="1019" s="1" customFormat="1">
      <c r="B1019" s="45"/>
      <c r="C1019" s="73"/>
      <c r="D1019" s="225" t="s">
        <v>156</v>
      </c>
      <c r="E1019" s="73"/>
      <c r="F1019" s="226" t="s">
        <v>1253</v>
      </c>
      <c r="G1019" s="73"/>
      <c r="H1019" s="73"/>
      <c r="I1019" s="184"/>
      <c r="J1019" s="73"/>
      <c r="K1019" s="73"/>
      <c r="L1019" s="71"/>
      <c r="M1019" s="227"/>
      <c r="N1019" s="46"/>
      <c r="O1019" s="46"/>
      <c r="P1019" s="46"/>
      <c r="Q1019" s="46"/>
      <c r="R1019" s="46"/>
      <c r="S1019" s="46"/>
      <c r="T1019" s="94"/>
      <c r="AT1019" s="23" t="s">
        <v>156</v>
      </c>
      <c r="AU1019" s="23" t="s">
        <v>84</v>
      </c>
    </row>
    <row r="1020" s="11" customFormat="1">
      <c r="B1020" s="228"/>
      <c r="C1020" s="229"/>
      <c r="D1020" s="225" t="s">
        <v>158</v>
      </c>
      <c r="E1020" s="230" t="s">
        <v>21</v>
      </c>
      <c r="F1020" s="231" t="s">
        <v>1254</v>
      </c>
      <c r="G1020" s="229"/>
      <c r="H1020" s="230" t="s">
        <v>21</v>
      </c>
      <c r="I1020" s="232"/>
      <c r="J1020" s="229"/>
      <c r="K1020" s="229"/>
      <c r="L1020" s="233"/>
      <c r="M1020" s="234"/>
      <c r="N1020" s="235"/>
      <c r="O1020" s="235"/>
      <c r="P1020" s="235"/>
      <c r="Q1020" s="235"/>
      <c r="R1020" s="235"/>
      <c r="S1020" s="235"/>
      <c r="T1020" s="236"/>
      <c r="AT1020" s="237" t="s">
        <v>158</v>
      </c>
      <c r="AU1020" s="237" t="s">
        <v>84</v>
      </c>
      <c r="AV1020" s="11" t="s">
        <v>77</v>
      </c>
      <c r="AW1020" s="11" t="s">
        <v>35</v>
      </c>
      <c r="AX1020" s="11" t="s">
        <v>72</v>
      </c>
      <c r="AY1020" s="237" t="s">
        <v>147</v>
      </c>
    </row>
    <row r="1021" s="12" customFormat="1">
      <c r="B1021" s="238"/>
      <c r="C1021" s="239"/>
      <c r="D1021" s="225" t="s">
        <v>158</v>
      </c>
      <c r="E1021" s="240" t="s">
        <v>21</v>
      </c>
      <c r="F1021" s="241" t="s">
        <v>1280</v>
      </c>
      <c r="G1021" s="239"/>
      <c r="H1021" s="242">
        <v>3.5539999999999998</v>
      </c>
      <c r="I1021" s="243"/>
      <c r="J1021" s="239"/>
      <c r="K1021" s="239"/>
      <c r="L1021" s="244"/>
      <c r="M1021" s="245"/>
      <c r="N1021" s="246"/>
      <c r="O1021" s="246"/>
      <c r="P1021" s="246"/>
      <c r="Q1021" s="246"/>
      <c r="R1021" s="246"/>
      <c r="S1021" s="246"/>
      <c r="T1021" s="247"/>
      <c r="AT1021" s="248" t="s">
        <v>158</v>
      </c>
      <c r="AU1021" s="248" t="s">
        <v>84</v>
      </c>
      <c r="AV1021" s="12" t="s">
        <v>84</v>
      </c>
      <c r="AW1021" s="12" t="s">
        <v>35</v>
      </c>
      <c r="AX1021" s="12" t="s">
        <v>72</v>
      </c>
      <c r="AY1021" s="248" t="s">
        <v>147</v>
      </c>
    </row>
    <row r="1022" s="13" customFormat="1">
      <c r="B1022" s="249"/>
      <c r="C1022" s="250"/>
      <c r="D1022" s="225" t="s">
        <v>158</v>
      </c>
      <c r="E1022" s="251" t="s">
        <v>21</v>
      </c>
      <c r="F1022" s="252" t="s">
        <v>161</v>
      </c>
      <c r="G1022" s="250"/>
      <c r="H1022" s="253">
        <v>3.5539999999999998</v>
      </c>
      <c r="I1022" s="254"/>
      <c r="J1022" s="250"/>
      <c r="K1022" s="250"/>
      <c r="L1022" s="255"/>
      <c r="M1022" s="256"/>
      <c r="N1022" s="257"/>
      <c r="O1022" s="257"/>
      <c r="P1022" s="257"/>
      <c r="Q1022" s="257"/>
      <c r="R1022" s="257"/>
      <c r="S1022" s="257"/>
      <c r="T1022" s="258"/>
      <c r="AT1022" s="259" t="s">
        <v>158</v>
      </c>
      <c r="AU1022" s="259" t="s">
        <v>84</v>
      </c>
      <c r="AV1022" s="13" t="s">
        <v>154</v>
      </c>
      <c r="AW1022" s="13" t="s">
        <v>35</v>
      </c>
      <c r="AX1022" s="13" t="s">
        <v>77</v>
      </c>
      <c r="AY1022" s="259" t="s">
        <v>147</v>
      </c>
    </row>
    <row r="1023" s="1" customFormat="1" ht="25.5" customHeight="1">
      <c r="B1023" s="45"/>
      <c r="C1023" s="213" t="s">
        <v>1281</v>
      </c>
      <c r="D1023" s="213" t="s">
        <v>149</v>
      </c>
      <c r="E1023" s="214" t="s">
        <v>1282</v>
      </c>
      <c r="F1023" s="215" t="s">
        <v>1283</v>
      </c>
      <c r="G1023" s="216" t="s">
        <v>443</v>
      </c>
      <c r="H1023" s="217">
        <v>15.449999999999999</v>
      </c>
      <c r="I1023" s="218"/>
      <c r="J1023" s="219">
        <f>ROUND(I1023*H1023,2)</f>
        <v>0</v>
      </c>
      <c r="K1023" s="215" t="s">
        <v>153</v>
      </c>
      <c r="L1023" s="71"/>
      <c r="M1023" s="220" t="s">
        <v>21</v>
      </c>
      <c r="N1023" s="221" t="s">
        <v>43</v>
      </c>
      <c r="O1023" s="46"/>
      <c r="P1023" s="222">
        <f>O1023*H1023</f>
        <v>0</v>
      </c>
      <c r="Q1023" s="222">
        <v>0</v>
      </c>
      <c r="R1023" s="222">
        <f>Q1023*H1023</f>
        <v>0</v>
      </c>
      <c r="S1023" s="222">
        <v>0</v>
      </c>
      <c r="T1023" s="223">
        <f>S1023*H1023</f>
        <v>0</v>
      </c>
      <c r="AR1023" s="23" t="s">
        <v>248</v>
      </c>
      <c r="AT1023" s="23" t="s">
        <v>149</v>
      </c>
      <c r="AU1023" s="23" t="s">
        <v>84</v>
      </c>
      <c r="AY1023" s="23" t="s">
        <v>147</v>
      </c>
      <c r="BE1023" s="224">
        <f>IF(N1023="základní",J1023,0)</f>
        <v>0</v>
      </c>
      <c r="BF1023" s="224">
        <f>IF(N1023="snížená",J1023,0)</f>
        <v>0</v>
      </c>
      <c r="BG1023" s="224">
        <f>IF(N1023="zákl. přenesená",J1023,0)</f>
        <v>0</v>
      </c>
      <c r="BH1023" s="224">
        <f>IF(N1023="sníž. přenesená",J1023,0)</f>
        <v>0</v>
      </c>
      <c r="BI1023" s="224">
        <f>IF(N1023="nulová",J1023,0)</f>
        <v>0</v>
      </c>
      <c r="BJ1023" s="23" t="s">
        <v>77</v>
      </c>
      <c r="BK1023" s="224">
        <f>ROUND(I1023*H1023,2)</f>
        <v>0</v>
      </c>
      <c r="BL1023" s="23" t="s">
        <v>248</v>
      </c>
      <c r="BM1023" s="23" t="s">
        <v>1284</v>
      </c>
    </row>
    <row r="1024" s="1" customFormat="1">
      <c r="B1024" s="45"/>
      <c r="C1024" s="73"/>
      <c r="D1024" s="225" t="s">
        <v>156</v>
      </c>
      <c r="E1024" s="73"/>
      <c r="F1024" s="226" t="s">
        <v>1253</v>
      </c>
      <c r="G1024" s="73"/>
      <c r="H1024" s="73"/>
      <c r="I1024" s="184"/>
      <c r="J1024" s="73"/>
      <c r="K1024" s="73"/>
      <c r="L1024" s="71"/>
      <c r="M1024" s="227"/>
      <c r="N1024" s="46"/>
      <c r="O1024" s="46"/>
      <c r="P1024" s="46"/>
      <c r="Q1024" s="46"/>
      <c r="R1024" s="46"/>
      <c r="S1024" s="46"/>
      <c r="T1024" s="94"/>
      <c r="AT1024" s="23" t="s">
        <v>156</v>
      </c>
      <c r="AU1024" s="23" t="s">
        <v>84</v>
      </c>
    </row>
    <row r="1025" s="11" customFormat="1">
      <c r="B1025" s="228"/>
      <c r="C1025" s="229"/>
      <c r="D1025" s="225" t="s">
        <v>158</v>
      </c>
      <c r="E1025" s="230" t="s">
        <v>21</v>
      </c>
      <c r="F1025" s="231" t="s">
        <v>1254</v>
      </c>
      <c r="G1025" s="229"/>
      <c r="H1025" s="230" t="s">
        <v>21</v>
      </c>
      <c r="I1025" s="232"/>
      <c r="J1025" s="229"/>
      <c r="K1025" s="229"/>
      <c r="L1025" s="233"/>
      <c r="M1025" s="234"/>
      <c r="N1025" s="235"/>
      <c r="O1025" s="235"/>
      <c r="P1025" s="235"/>
      <c r="Q1025" s="235"/>
      <c r="R1025" s="235"/>
      <c r="S1025" s="235"/>
      <c r="T1025" s="236"/>
      <c r="AT1025" s="237" t="s">
        <v>158</v>
      </c>
      <c r="AU1025" s="237" t="s">
        <v>84</v>
      </c>
      <c r="AV1025" s="11" t="s">
        <v>77</v>
      </c>
      <c r="AW1025" s="11" t="s">
        <v>35</v>
      </c>
      <c r="AX1025" s="11" t="s">
        <v>72</v>
      </c>
      <c r="AY1025" s="237" t="s">
        <v>147</v>
      </c>
    </row>
    <row r="1026" s="12" customFormat="1">
      <c r="B1026" s="238"/>
      <c r="C1026" s="239"/>
      <c r="D1026" s="225" t="s">
        <v>158</v>
      </c>
      <c r="E1026" s="240" t="s">
        <v>21</v>
      </c>
      <c r="F1026" s="241" t="s">
        <v>1285</v>
      </c>
      <c r="G1026" s="239"/>
      <c r="H1026" s="242">
        <v>15.449999999999999</v>
      </c>
      <c r="I1026" s="243"/>
      <c r="J1026" s="239"/>
      <c r="K1026" s="239"/>
      <c r="L1026" s="244"/>
      <c r="M1026" s="245"/>
      <c r="N1026" s="246"/>
      <c r="O1026" s="246"/>
      <c r="P1026" s="246"/>
      <c r="Q1026" s="246"/>
      <c r="R1026" s="246"/>
      <c r="S1026" s="246"/>
      <c r="T1026" s="247"/>
      <c r="AT1026" s="248" t="s">
        <v>158</v>
      </c>
      <c r="AU1026" s="248" t="s">
        <v>84</v>
      </c>
      <c r="AV1026" s="12" t="s">
        <v>84</v>
      </c>
      <c r="AW1026" s="12" t="s">
        <v>35</v>
      </c>
      <c r="AX1026" s="12" t="s">
        <v>72</v>
      </c>
      <c r="AY1026" s="248" t="s">
        <v>147</v>
      </c>
    </row>
    <row r="1027" s="13" customFormat="1">
      <c r="B1027" s="249"/>
      <c r="C1027" s="250"/>
      <c r="D1027" s="225" t="s">
        <v>158</v>
      </c>
      <c r="E1027" s="251" t="s">
        <v>21</v>
      </c>
      <c r="F1027" s="252" t="s">
        <v>161</v>
      </c>
      <c r="G1027" s="250"/>
      <c r="H1027" s="253">
        <v>15.449999999999999</v>
      </c>
      <c r="I1027" s="254"/>
      <c r="J1027" s="250"/>
      <c r="K1027" s="250"/>
      <c r="L1027" s="255"/>
      <c r="M1027" s="256"/>
      <c r="N1027" s="257"/>
      <c r="O1027" s="257"/>
      <c r="P1027" s="257"/>
      <c r="Q1027" s="257"/>
      <c r="R1027" s="257"/>
      <c r="S1027" s="257"/>
      <c r="T1027" s="258"/>
      <c r="AT1027" s="259" t="s">
        <v>158</v>
      </c>
      <c r="AU1027" s="259" t="s">
        <v>84</v>
      </c>
      <c r="AV1027" s="13" t="s">
        <v>154</v>
      </c>
      <c r="AW1027" s="13" t="s">
        <v>35</v>
      </c>
      <c r="AX1027" s="13" t="s">
        <v>77</v>
      </c>
      <c r="AY1027" s="259" t="s">
        <v>147</v>
      </c>
    </row>
    <row r="1028" s="1" customFormat="1" ht="51" customHeight="1">
      <c r="B1028" s="45"/>
      <c r="C1028" s="213" t="s">
        <v>1286</v>
      </c>
      <c r="D1028" s="213" t="s">
        <v>149</v>
      </c>
      <c r="E1028" s="214" t="s">
        <v>1287</v>
      </c>
      <c r="F1028" s="215" t="s">
        <v>1288</v>
      </c>
      <c r="G1028" s="216" t="s">
        <v>152</v>
      </c>
      <c r="H1028" s="217">
        <v>404.435</v>
      </c>
      <c r="I1028" s="218"/>
      <c r="J1028" s="219">
        <f>ROUND(I1028*H1028,2)</f>
        <v>0</v>
      </c>
      <c r="K1028" s="215" t="s">
        <v>153</v>
      </c>
      <c r="L1028" s="71"/>
      <c r="M1028" s="220" t="s">
        <v>21</v>
      </c>
      <c r="N1028" s="221" t="s">
        <v>43</v>
      </c>
      <c r="O1028" s="46"/>
      <c r="P1028" s="222">
        <f>O1028*H1028</f>
        <v>0</v>
      </c>
      <c r="Q1028" s="222">
        <v>0.00024000000000000001</v>
      </c>
      <c r="R1028" s="222">
        <f>Q1028*H1028</f>
        <v>0.097064400000000009</v>
      </c>
      <c r="S1028" s="222">
        <v>0</v>
      </c>
      <c r="T1028" s="223">
        <f>S1028*H1028</f>
        <v>0</v>
      </c>
      <c r="AR1028" s="23" t="s">
        <v>248</v>
      </c>
      <c r="AT1028" s="23" t="s">
        <v>149</v>
      </c>
      <c r="AU1028" s="23" t="s">
        <v>84</v>
      </c>
      <c r="AY1028" s="23" t="s">
        <v>147</v>
      </c>
      <c r="BE1028" s="224">
        <f>IF(N1028="základní",J1028,0)</f>
        <v>0</v>
      </c>
      <c r="BF1028" s="224">
        <f>IF(N1028="snížená",J1028,0)</f>
        <v>0</v>
      </c>
      <c r="BG1028" s="224">
        <f>IF(N1028="zákl. přenesená",J1028,0)</f>
        <v>0</v>
      </c>
      <c r="BH1028" s="224">
        <f>IF(N1028="sníž. přenesená",J1028,0)</f>
        <v>0</v>
      </c>
      <c r="BI1028" s="224">
        <f>IF(N1028="nulová",J1028,0)</f>
        <v>0</v>
      </c>
      <c r="BJ1028" s="23" t="s">
        <v>77</v>
      </c>
      <c r="BK1028" s="224">
        <f>ROUND(I1028*H1028,2)</f>
        <v>0</v>
      </c>
      <c r="BL1028" s="23" t="s">
        <v>248</v>
      </c>
      <c r="BM1028" s="23" t="s">
        <v>1289</v>
      </c>
    </row>
    <row r="1029" s="1" customFormat="1">
      <c r="B1029" s="45"/>
      <c r="C1029" s="73"/>
      <c r="D1029" s="225" t="s">
        <v>156</v>
      </c>
      <c r="E1029" s="73"/>
      <c r="F1029" s="226" t="s">
        <v>1290</v>
      </c>
      <c r="G1029" s="73"/>
      <c r="H1029" s="73"/>
      <c r="I1029" s="184"/>
      <c r="J1029" s="73"/>
      <c r="K1029" s="73"/>
      <c r="L1029" s="71"/>
      <c r="M1029" s="227"/>
      <c r="N1029" s="46"/>
      <c r="O1029" s="46"/>
      <c r="P1029" s="46"/>
      <c r="Q1029" s="46"/>
      <c r="R1029" s="46"/>
      <c r="S1029" s="46"/>
      <c r="T1029" s="94"/>
      <c r="AT1029" s="23" t="s">
        <v>156</v>
      </c>
      <c r="AU1029" s="23" t="s">
        <v>84</v>
      </c>
    </row>
    <row r="1030" s="11" customFormat="1">
      <c r="B1030" s="228"/>
      <c r="C1030" s="229"/>
      <c r="D1030" s="225" t="s">
        <v>158</v>
      </c>
      <c r="E1030" s="230" t="s">
        <v>21</v>
      </c>
      <c r="F1030" s="231" t="s">
        <v>1232</v>
      </c>
      <c r="G1030" s="229"/>
      <c r="H1030" s="230" t="s">
        <v>21</v>
      </c>
      <c r="I1030" s="232"/>
      <c r="J1030" s="229"/>
      <c r="K1030" s="229"/>
      <c r="L1030" s="233"/>
      <c r="M1030" s="234"/>
      <c r="N1030" s="235"/>
      <c r="O1030" s="235"/>
      <c r="P1030" s="235"/>
      <c r="Q1030" s="235"/>
      <c r="R1030" s="235"/>
      <c r="S1030" s="235"/>
      <c r="T1030" s="236"/>
      <c r="AT1030" s="237" t="s">
        <v>158</v>
      </c>
      <c r="AU1030" s="237" t="s">
        <v>84</v>
      </c>
      <c r="AV1030" s="11" t="s">
        <v>77</v>
      </c>
      <c r="AW1030" s="11" t="s">
        <v>35</v>
      </c>
      <c r="AX1030" s="11" t="s">
        <v>72</v>
      </c>
      <c r="AY1030" s="237" t="s">
        <v>147</v>
      </c>
    </row>
    <row r="1031" s="12" customFormat="1">
      <c r="B1031" s="238"/>
      <c r="C1031" s="239"/>
      <c r="D1031" s="225" t="s">
        <v>158</v>
      </c>
      <c r="E1031" s="240" t="s">
        <v>21</v>
      </c>
      <c r="F1031" s="241" t="s">
        <v>1233</v>
      </c>
      <c r="G1031" s="239"/>
      <c r="H1031" s="242">
        <v>543.24000000000001</v>
      </c>
      <c r="I1031" s="243"/>
      <c r="J1031" s="239"/>
      <c r="K1031" s="239"/>
      <c r="L1031" s="244"/>
      <c r="M1031" s="245"/>
      <c r="N1031" s="246"/>
      <c r="O1031" s="246"/>
      <c r="P1031" s="246"/>
      <c r="Q1031" s="246"/>
      <c r="R1031" s="246"/>
      <c r="S1031" s="246"/>
      <c r="T1031" s="247"/>
      <c r="AT1031" s="248" t="s">
        <v>158</v>
      </c>
      <c r="AU1031" s="248" t="s">
        <v>84</v>
      </c>
      <c r="AV1031" s="12" t="s">
        <v>84</v>
      </c>
      <c r="AW1031" s="12" t="s">
        <v>35</v>
      </c>
      <c r="AX1031" s="12" t="s">
        <v>72</v>
      </c>
      <c r="AY1031" s="248" t="s">
        <v>147</v>
      </c>
    </row>
    <row r="1032" s="12" customFormat="1">
      <c r="B1032" s="238"/>
      <c r="C1032" s="239"/>
      <c r="D1032" s="225" t="s">
        <v>158</v>
      </c>
      <c r="E1032" s="240" t="s">
        <v>21</v>
      </c>
      <c r="F1032" s="241" t="s">
        <v>1291</v>
      </c>
      <c r="G1032" s="239"/>
      <c r="H1032" s="242">
        <v>-152.69300000000001</v>
      </c>
      <c r="I1032" s="243"/>
      <c r="J1032" s="239"/>
      <c r="K1032" s="239"/>
      <c r="L1032" s="244"/>
      <c r="M1032" s="245"/>
      <c r="N1032" s="246"/>
      <c r="O1032" s="246"/>
      <c r="P1032" s="246"/>
      <c r="Q1032" s="246"/>
      <c r="R1032" s="246"/>
      <c r="S1032" s="246"/>
      <c r="T1032" s="247"/>
      <c r="AT1032" s="248" t="s">
        <v>158</v>
      </c>
      <c r="AU1032" s="248" t="s">
        <v>84</v>
      </c>
      <c r="AV1032" s="12" t="s">
        <v>84</v>
      </c>
      <c r="AW1032" s="12" t="s">
        <v>35</v>
      </c>
      <c r="AX1032" s="12" t="s">
        <v>72</v>
      </c>
      <c r="AY1032" s="248" t="s">
        <v>147</v>
      </c>
    </row>
    <row r="1033" s="12" customFormat="1">
      <c r="B1033" s="238"/>
      <c r="C1033" s="239"/>
      <c r="D1033" s="225" t="s">
        <v>158</v>
      </c>
      <c r="E1033" s="240" t="s">
        <v>21</v>
      </c>
      <c r="F1033" s="241" t="s">
        <v>1292</v>
      </c>
      <c r="G1033" s="239"/>
      <c r="H1033" s="242">
        <v>-28.899999999999999</v>
      </c>
      <c r="I1033" s="243"/>
      <c r="J1033" s="239"/>
      <c r="K1033" s="239"/>
      <c r="L1033" s="244"/>
      <c r="M1033" s="245"/>
      <c r="N1033" s="246"/>
      <c r="O1033" s="246"/>
      <c r="P1033" s="246"/>
      <c r="Q1033" s="246"/>
      <c r="R1033" s="246"/>
      <c r="S1033" s="246"/>
      <c r="T1033" s="247"/>
      <c r="AT1033" s="248" t="s">
        <v>158</v>
      </c>
      <c r="AU1033" s="248" t="s">
        <v>84</v>
      </c>
      <c r="AV1033" s="12" t="s">
        <v>84</v>
      </c>
      <c r="AW1033" s="12" t="s">
        <v>35</v>
      </c>
      <c r="AX1033" s="12" t="s">
        <v>72</v>
      </c>
      <c r="AY1033" s="248" t="s">
        <v>147</v>
      </c>
    </row>
    <row r="1034" s="12" customFormat="1">
      <c r="B1034" s="238"/>
      <c r="C1034" s="239"/>
      <c r="D1034" s="225" t="s">
        <v>158</v>
      </c>
      <c r="E1034" s="240" t="s">
        <v>21</v>
      </c>
      <c r="F1034" s="241" t="s">
        <v>1234</v>
      </c>
      <c r="G1034" s="239"/>
      <c r="H1034" s="242">
        <v>14.888</v>
      </c>
      <c r="I1034" s="243"/>
      <c r="J1034" s="239"/>
      <c r="K1034" s="239"/>
      <c r="L1034" s="244"/>
      <c r="M1034" s="245"/>
      <c r="N1034" s="246"/>
      <c r="O1034" s="246"/>
      <c r="P1034" s="246"/>
      <c r="Q1034" s="246"/>
      <c r="R1034" s="246"/>
      <c r="S1034" s="246"/>
      <c r="T1034" s="247"/>
      <c r="AT1034" s="248" t="s">
        <v>158</v>
      </c>
      <c r="AU1034" s="248" t="s">
        <v>84</v>
      </c>
      <c r="AV1034" s="12" t="s">
        <v>84</v>
      </c>
      <c r="AW1034" s="12" t="s">
        <v>35</v>
      </c>
      <c r="AX1034" s="12" t="s">
        <v>72</v>
      </c>
      <c r="AY1034" s="248" t="s">
        <v>147</v>
      </c>
    </row>
    <row r="1035" s="12" customFormat="1">
      <c r="B1035" s="238"/>
      <c r="C1035" s="239"/>
      <c r="D1035" s="225" t="s">
        <v>158</v>
      </c>
      <c r="E1035" s="240" t="s">
        <v>21</v>
      </c>
      <c r="F1035" s="241" t="s">
        <v>1235</v>
      </c>
      <c r="G1035" s="239"/>
      <c r="H1035" s="242">
        <v>14.65</v>
      </c>
      <c r="I1035" s="243"/>
      <c r="J1035" s="239"/>
      <c r="K1035" s="239"/>
      <c r="L1035" s="244"/>
      <c r="M1035" s="245"/>
      <c r="N1035" s="246"/>
      <c r="O1035" s="246"/>
      <c r="P1035" s="246"/>
      <c r="Q1035" s="246"/>
      <c r="R1035" s="246"/>
      <c r="S1035" s="246"/>
      <c r="T1035" s="247"/>
      <c r="AT1035" s="248" t="s">
        <v>158</v>
      </c>
      <c r="AU1035" s="248" t="s">
        <v>84</v>
      </c>
      <c r="AV1035" s="12" t="s">
        <v>84</v>
      </c>
      <c r="AW1035" s="12" t="s">
        <v>35</v>
      </c>
      <c r="AX1035" s="12" t="s">
        <v>72</v>
      </c>
      <c r="AY1035" s="248" t="s">
        <v>147</v>
      </c>
    </row>
    <row r="1036" s="12" customFormat="1">
      <c r="B1036" s="238"/>
      <c r="C1036" s="239"/>
      <c r="D1036" s="225" t="s">
        <v>158</v>
      </c>
      <c r="E1036" s="240" t="s">
        <v>21</v>
      </c>
      <c r="F1036" s="241" t="s">
        <v>1236</v>
      </c>
      <c r="G1036" s="239"/>
      <c r="H1036" s="242">
        <v>13.25</v>
      </c>
      <c r="I1036" s="243"/>
      <c r="J1036" s="239"/>
      <c r="K1036" s="239"/>
      <c r="L1036" s="244"/>
      <c r="M1036" s="245"/>
      <c r="N1036" s="246"/>
      <c r="O1036" s="246"/>
      <c r="P1036" s="246"/>
      <c r="Q1036" s="246"/>
      <c r="R1036" s="246"/>
      <c r="S1036" s="246"/>
      <c r="T1036" s="247"/>
      <c r="AT1036" s="248" t="s">
        <v>158</v>
      </c>
      <c r="AU1036" s="248" t="s">
        <v>84</v>
      </c>
      <c r="AV1036" s="12" t="s">
        <v>84</v>
      </c>
      <c r="AW1036" s="12" t="s">
        <v>35</v>
      </c>
      <c r="AX1036" s="12" t="s">
        <v>72</v>
      </c>
      <c r="AY1036" s="248" t="s">
        <v>147</v>
      </c>
    </row>
    <row r="1037" s="13" customFormat="1">
      <c r="B1037" s="249"/>
      <c r="C1037" s="250"/>
      <c r="D1037" s="225" t="s">
        <v>158</v>
      </c>
      <c r="E1037" s="251" t="s">
        <v>21</v>
      </c>
      <c r="F1037" s="252" t="s">
        <v>161</v>
      </c>
      <c r="G1037" s="250"/>
      <c r="H1037" s="253">
        <v>404.435</v>
      </c>
      <c r="I1037" s="254"/>
      <c r="J1037" s="250"/>
      <c r="K1037" s="250"/>
      <c r="L1037" s="255"/>
      <c r="M1037" s="256"/>
      <c r="N1037" s="257"/>
      <c r="O1037" s="257"/>
      <c r="P1037" s="257"/>
      <c r="Q1037" s="257"/>
      <c r="R1037" s="257"/>
      <c r="S1037" s="257"/>
      <c r="T1037" s="258"/>
      <c r="AT1037" s="259" t="s">
        <v>158</v>
      </c>
      <c r="AU1037" s="259" t="s">
        <v>84</v>
      </c>
      <c r="AV1037" s="13" t="s">
        <v>154</v>
      </c>
      <c r="AW1037" s="13" t="s">
        <v>35</v>
      </c>
      <c r="AX1037" s="13" t="s">
        <v>77</v>
      </c>
      <c r="AY1037" s="259" t="s">
        <v>147</v>
      </c>
    </row>
    <row r="1038" s="1" customFormat="1" ht="16.5" customHeight="1">
      <c r="B1038" s="45"/>
      <c r="C1038" s="260" t="s">
        <v>1293</v>
      </c>
      <c r="D1038" s="260" t="s">
        <v>237</v>
      </c>
      <c r="E1038" s="261" t="s">
        <v>1294</v>
      </c>
      <c r="F1038" s="262" t="s">
        <v>1295</v>
      </c>
      <c r="G1038" s="263" t="s">
        <v>152</v>
      </c>
      <c r="H1038" s="264">
        <v>485.322</v>
      </c>
      <c r="I1038" s="265"/>
      <c r="J1038" s="266">
        <f>ROUND(I1038*H1038,2)</f>
        <v>0</v>
      </c>
      <c r="K1038" s="262" t="s">
        <v>153</v>
      </c>
      <c r="L1038" s="267"/>
      <c r="M1038" s="268" t="s">
        <v>21</v>
      </c>
      <c r="N1038" s="269" t="s">
        <v>43</v>
      </c>
      <c r="O1038" s="46"/>
      <c r="P1038" s="222">
        <f>O1038*H1038</f>
        <v>0</v>
      </c>
      <c r="Q1038" s="222">
        <v>0.0019</v>
      </c>
      <c r="R1038" s="222">
        <f>Q1038*H1038</f>
        <v>0.92211180000000004</v>
      </c>
      <c r="S1038" s="222">
        <v>0</v>
      </c>
      <c r="T1038" s="223">
        <f>S1038*H1038</f>
        <v>0</v>
      </c>
      <c r="AR1038" s="23" t="s">
        <v>347</v>
      </c>
      <c r="AT1038" s="23" t="s">
        <v>237</v>
      </c>
      <c r="AU1038" s="23" t="s">
        <v>84</v>
      </c>
      <c r="AY1038" s="23" t="s">
        <v>147</v>
      </c>
      <c r="BE1038" s="224">
        <f>IF(N1038="základní",J1038,0)</f>
        <v>0</v>
      </c>
      <c r="BF1038" s="224">
        <f>IF(N1038="snížená",J1038,0)</f>
        <v>0</v>
      </c>
      <c r="BG1038" s="224">
        <f>IF(N1038="zákl. přenesená",J1038,0)</f>
        <v>0</v>
      </c>
      <c r="BH1038" s="224">
        <f>IF(N1038="sníž. přenesená",J1038,0)</f>
        <v>0</v>
      </c>
      <c r="BI1038" s="224">
        <f>IF(N1038="nulová",J1038,0)</f>
        <v>0</v>
      </c>
      <c r="BJ1038" s="23" t="s">
        <v>77</v>
      </c>
      <c r="BK1038" s="224">
        <f>ROUND(I1038*H1038,2)</f>
        <v>0</v>
      </c>
      <c r="BL1038" s="23" t="s">
        <v>248</v>
      </c>
      <c r="BM1038" s="23" t="s">
        <v>1296</v>
      </c>
    </row>
    <row r="1039" s="12" customFormat="1">
      <c r="B1039" s="238"/>
      <c r="C1039" s="239"/>
      <c r="D1039" s="225" t="s">
        <v>158</v>
      </c>
      <c r="E1039" s="239"/>
      <c r="F1039" s="241" t="s">
        <v>1297</v>
      </c>
      <c r="G1039" s="239"/>
      <c r="H1039" s="242">
        <v>485.322</v>
      </c>
      <c r="I1039" s="243"/>
      <c r="J1039" s="239"/>
      <c r="K1039" s="239"/>
      <c r="L1039" s="244"/>
      <c r="M1039" s="245"/>
      <c r="N1039" s="246"/>
      <c r="O1039" s="246"/>
      <c r="P1039" s="246"/>
      <c r="Q1039" s="246"/>
      <c r="R1039" s="246"/>
      <c r="S1039" s="246"/>
      <c r="T1039" s="247"/>
      <c r="AT1039" s="248" t="s">
        <v>158</v>
      </c>
      <c r="AU1039" s="248" t="s">
        <v>84</v>
      </c>
      <c r="AV1039" s="12" t="s">
        <v>84</v>
      </c>
      <c r="AW1039" s="12" t="s">
        <v>6</v>
      </c>
      <c r="AX1039" s="12" t="s">
        <v>77</v>
      </c>
      <c r="AY1039" s="248" t="s">
        <v>147</v>
      </c>
    </row>
    <row r="1040" s="1" customFormat="1" ht="51" customHeight="1">
      <c r="B1040" s="45"/>
      <c r="C1040" s="213" t="s">
        <v>1298</v>
      </c>
      <c r="D1040" s="213" t="s">
        <v>149</v>
      </c>
      <c r="E1040" s="214" t="s">
        <v>1299</v>
      </c>
      <c r="F1040" s="215" t="s">
        <v>1300</v>
      </c>
      <c r="G1040" s="216" t="s">
        <v>152</v>
      </c>
      <c r="H1040" s="217">
        <v>152.69300000000001</v>
      </c>
      <c r="I1040" s="218"/>
      <c r="J1040" s="219">
        <f>ROUND(I1040*H1040,2)</f>
        <v>0</v>
      </c>
      <c r="K1040" s="215" t="s">
        <v>153</v>
      </c>
      <c r="L1040" s="71"/>
      <c r="M1040" s="220" t="s">
        <v>21</v>
      </c>
      <c r="N1040" s="221" t="s">
        <v>43</v>
      </c>
      <c r="O1040" s="46"/>
      <c r="P1040" s="222">
        <f>O1040*H1040</f>
        <v>0</v>
      </c>
      <c r="Q1040" s="222">
        <v>0.00038000000000000002</v>
      </c>
      <c r="R1040" s="222">
        <f>Q1040*H1040</f>
        <v>0.058023340000000007</v>
      </c>
      <c r="S1040" s="222">
        <v>0</v>
      </c>
      <c r="T1040" s="223">
        <f>S1040*H1040</f>
        <v>0</v>
      </c>
      <c r="AR1040" s="23" t="s">
        <v>248</v>
      </c>
      <c r="AT1040" s="23" t="s">
        <v>149</v>
      </c>
      <c r="AU1040" s="23" t="s">
        <v>84</v>
      </c>
      <c r="AY1040" s="23" t="s">
        <v>147</v>
      </c>
      <c r="BE1040" s="224">
        <f>IF(N1040="základní",J1040,0)</f>
        <v>0</v>
      </c>
      <c r="BF1040" s="224">
        <f>IF(N1040="snížená",J1040,0)</f>
        <v>0</v>
      </c>
      <c r="BG1040" s="224">
        <f>IF(N1040="zákl. přenesená",J1040,0)</f>
        <v>0</v>
      </c>
      <c r="BH1040" s="224">
        <f>IF(N1040="sníž. přenesená",J1040,0)</f>
        <v>0</v>
      </c>
      <c r="BI1040" s="224">
        <f>IF(N1040="nulová",J1040,0)</f>
        <v>0</v>
      </c>
      <c r="BJ1040" s="23" t="s">
        <v>77</v>
      </c>
      <c r="BK1040" s="224">
        <f>ROUND(I1040*H1040,2)</f>
        <v>0</v>
      </c>
      <c r="BL1040" s="23" t="s">
        <v>248</v>
      </c>
      <c r="BM1040" s="23" t="s">
        <v>1301</v>
      </c>
    </row>
    <row r="1041" s="1" customFormat="1">
      <c r="B1041" s="45"/>
      <c r="C1041" s="73"/>
      <c r="D1041" s="225" t="s">
        <v>156</v>
      </c>
      <c r="E1041" s="73"/>
      <c r="F1041" s="226" t="s">
        <v>1290</v>
      </c>
      <c r="G1041" s="73"/>
      <c r="H1041" s="73"/>
      <c r="I1041" s="184"/>
      <c r="J1041" s="73"/>
      <c r="K1041" s="73"/>
      <c r="L1041" s="71"/>
      <c r="M1041" s="227"/>
      <c r="N1041" s="46"/>
      <c r="O1041" s="46"/>
      <c r="P1041" s="46"/>
      <c r="Q1041" s="46"/>
      <c r="R1041" s="46"/>
      <c r="S1041" s="46"/>
      <c r="T1041" s="94"/>
      <c r="AT1041" s="23" t="s">
        <v>156</v>
      </c>
      <c r="AU1041" s="23" t="s">
        <v>84</v>
      </c>
    </row>
    <row r="1042" s="11" customFormat="1">
      <c r="B1042" s="228"/>
      <c r="C1042" s="229"/>
      <c r="D1042" s="225" t="s">
        <v>158</v>
      </c>
      <c r="E1042" s="230" t="s">
        <v>21</v>
      </c>
      <c r="F1042" s="231" t="s">
        <v>1232</v>
      </c>
      <c r="G1042" s="229"/>
      <c r="H1042" s="230" t="s">
        <v>21</v>
      </c>
      <c r="I1042" s="232"/>
      <c r="J1042" s="229"/>
      <c r="K1042" s="229"/>
      <c r="L1042" s="233"/>
      <c r="M1042" s="234"/>
      <c r="N1042" s="235"/>
      <c r="O1042" s="235"/>
      <c r="P1042" s="235"/>
      <c r="Q1042" s="235"/>
      <c r="R1042" s="235"/>
      <c r="S1042" s="235"/>
      <c r="T1042" s="236"/>
      <c r="AT1042" s="237" t="s">
        <v>158</v>
      </c>
      <c r="AU1042" s="237" t="s">
        <v>84</v>
      </c>
      <c r="AV1042" s="11" t="s">
        <v>77</v>
      </c>
      <c r="AW1042" s="11" t="s">
        <v>35</v>
      </c>
      <c r="AX1042" s="11" t="s">
        <v>72</v>
      </c>
      <c r="AY1042" s="237" t="s">
        <v>147</v>
      </c>
    </row>
    <row r="1043" s="12" customFormat="1">
      <c r="B1043" s="238"/>
      <c r="C1043" s="239"/>
      <c r="D1043" s="225" t="s">
        <v>158</v>
      </c>
      <c r="E1043" s="240" t="s">
        <v>21</v>
      </c>
      <c r="F1043" s="241" t="s">
        <v>1302</v>
      </c>
      <c r="G1043" s="239"/>
      <c r="H1043" s="242">
        <v>152.69300000000001</v>
      </c>
      <c r="I1043" s="243"/>
      <c r="J1043" s="239"/>
      <c r="K1043" s="239"/>
      <c r="L1043" s="244"/>
      <c r="M1043" s="245"/>
      <c r="N1043" s="246"/>
      <c r="O1043" s="246"/>
      <c r="P1043" s="246"/>
      <c r="Q1043" s="246"/>
      <c r="R1043" s="246"/>
      <c r="S1043" s="246"/>
      <c r="T1043" s="247"/>
      <c r="AT1043" s="248" t="s">
        <v>158</v>
      </c>
      <c r="AU1043" s="248" t="s">
        <v>84</v>
      </c>
      <c r="AV1043" s="12" t="s">
        <v>84</v>
      </c>
      <c r="AW1043" s="12" t="s">
        <v>35</v>
      </c>
      <c r="AX1043" s="12" t="s">
        <v>72</v>
      </c>
      <c r="AY1043" s="248" t="s">
        <v>147</v>
      </c>
    </row>
    <row r="1044" s="13" customFormat="1">
      <c r="B1044" s="249"/>
      <c r="C1044" s="250"/>
      <c r="D1044" s="225" t="s">
        <v>158</v>
      </c>
      <c r="E1044" s="251" t="s">
        <v>21</v>
      </c>
      <c r="F1044" s="252" t="s">
        <v>161</v>
      </c>
      <c r="G1044" s="250"/>
      <c r="H1044" s="253">
        <v>152.69300000000001</v>
      </c>
      <c r="I1044" s="254"/>
      <c r="J1044" s="250"/>
      <c r="K1044" s="250"/>
      <c r="L1044" s="255"/>
      <c r="M1044" s="256"/>
      <c r="N1044" s="257"/>
      <c r="O1044" s="257"/>
      <c r="P1044" s="257"/>
      <c r="Q1044" s="257"/>
      <c r="R1044" s="257"/>
      <c r="S1044" s="257"/>
      <c r="T1044" s="258"/>
      <c r="AT1044" s="259" t="s">
        <v>158</v>
      </c>
      <c r="AU1044" s="259" t="s">
        <v>84</v>
      </c>
      <c r="AV1044" s="13" t="s">
        <v>154</v>
      </c>
      <c r="AW1044" s="13" t="s">
        <v>35</v>
      </c>
      <c r="AX1044" s="13" t="s">
        <v>77</v>
      </c>
      <c r="AY1044" s="259" t="s">
        <v>147</v>
      </c>
    </row>
    <row r="1045" s="1" customFormat="1" ht="16.5" customHeight="1">
      <c r="B1045" s="45"/>
      <c r="C1045" s="260" t="s">
        <v>1303</v>
      </c>
      <c r="D1045" s="260" t="s">
        <v>237</v>
      </c>
      <c r="E1045" s="261" t="s">
        <v>1294</v>
      </c>
      <c r="F1045" s="262" t="s">
        <v>1295</v>
      </c>
      <c r="G1045" s="263" t="s">
        <v>152</v>
      </c>
      <c r="H1045" s="264">
        <v>183.232</v>
      </c>
      <c r="I1045" s="265"/>
      <c r="J1045" s="266">
        <f>ROUND(I1045*H1045,2)</f>
        <v>0</v>
      </c>
      <c r="K1045" s="262" t="s">
        <v>153</v>
      </c>
      <c r="L1045" s="267"/>
      <c r="M1045" s="268" t="s">
        <v>21</v>
      </c>
      <c r="N1045" s="269" t="s">
        <v>43</v>
      </c>
      <c r="O1045" s="46"/>
      <c r="P1045" s="222">
        <f>O1045*H1045</f>
        <v>0</v>
      </c>
      <c r="Q1045" s="222">
        <v>0.0019</v>
      </c>
      <c r="R1045" s="222">
        <f>Q1045*H1045</f>
        <v>0.34814079999999997</v>
      </c>
      <c r="S1045" s="222">
        <v>0</v>
      </c>
      <c r="T1045" s="223">
        <f>S1045*H1045</f>
        <v>0</v>
      </c>
      <c r="AR1045" s="23" t="s">
        <v>347</v>
      </c>
      <c r="AT1045" s="23" t="s">
        <v>237</v>
      </c>
      <c r="AU1045" s="23" t="s">
        <v>84</v>
      </c>
      <c r="AY1045" s="23" t="s">
        <v>147</v>
      </c>
      <c r="BE1045" s="224">
        <f>IF(N1045="základní",J1045,0)</f>
        <v>0</v>
      </c>
      <c r="BF1045" s="224">
        <f>IF(N1045="snížená",J1045,0)</f>
        <v>0</v>
      </c>
      <c r="BG1045" s="224">
        <f>IF(N1045="zákl. přenesená",J1045,0)</f>
        <v>0</v>
      </c>
      <c r="BH1045" s="224">
        <f>IF(N1045="sníž. přenesená",J1045,0)</f>
        <v>0</v>
      </c>
      <c r="BI1045" s="224">
        <f>IF(N1045="nulová",J1045,0)</f>
        <v>0</v>
      </c>
      <c r="BJ1045" s="23" t="s">
        <v>77</v>
      </c>
      <c r="BK1045" s="224">
        <f>ROUND(I1045*H1045,2)</f>
        <v>0</v>
      </c>
      <c r="BL1045" s="23" t="s">
        <v>248</v>
      </c>
      <c r="BM1045" s="23" t="s">
        <v>1304</v>
      </c>
    </row>
    <row r="1046" s="12" customFormat="1">
      <c r="B1046" s="238"/>
      <c r="C1046" s="239"/>
      <c r="D1046" s="225" t="s">
        <v>158</v>
      </c>
      <c r="E1046" s="239"/>
      <c r="F1046" s="241" t="s">
        <v>1305</v>
      </c>
      <c r="G1046" s="239"/>
      <c r="H1046" s="242">
        <v>183.232</v>
      </c>
      <c r="I1046" s="243"/>
      <c r="J1046" s="239"/>
      <c r="K1046" s="239"/>
      <c r="L1046" s="244"/>
      <c r="M1046" s="245"/>
      <c r="N1046" s="246"/>
      <c r="O1046" s="246"/>
      <c r="P1046" s="246"/>
      <c r="Q1046" s="246"/>
      <c r="R1046" s="246"/>
      <c r="S1046" s="246"/>
      <c r="T1046" s="247"/>
      <c r="AT1046" s="248" t="s">
        <v>158</v>
      </c>
      <c r="AU1046" s="248" t="s">
        <v>84</v>
      </c>
      <c r="AV1046" s="12" t="s">
        <v>84</v>
      </c>
      <c r="AW1046" s="12" t="s">
        <v>6</v>
      </c>
      <c r="AX1046" s="12" t="s">
        <v>77</v>
      </c>
      <c r="AY1046" s="248" t="s">
        <v>147</v>
      </c>
    </row>
    <row r="1047" s="1" customFormat="1" ht="51" customHeight="1">
      <c r="B1047" s="45"/>
      <c r="C1047" s="213" t="s">
        <v>1306</v>
      </c>
      <c r="D1047" s="213" t="s">
        <v>149</v>
      </c>
      <c r="E1047" s="214" t="s">
        <v>1307</v>
      </c>
      <c r="F1047" s="215" t="s">
        <v>1308</v>
      </c>
      <c r="G1047" s="216" t="s">
        <v>152</v>
      </c>
      <c r="H1047" s="217">
        <v>28.899999999999999</v>
      </c>
      <c r="I1047" s="218"/>
      <c r="J1047" s="219">
        <f>ROUND(I1047*H1047,2)</f>
        <v>0</v>
      </c>
      <c r="K1047" s="215" t="s">
        <v>153</v>
      </c>
      <c r="L1047" s="71"/>
      <c r="M1047" s="220" t="s">
        <v>21</v>
      </c>
      <c r="N1047" s="221" t="s">
        <v>43</v>
      </c>
      <c r="O1047" s="46"/>
      <c r="P1047" s="222">
        <f>O1047*H1047</f>
        <v>0</v>
      </c>
      <c r="Q1047" s="222">
        <v>0.00051999999999999995</v>
      </c>
      <c r="R1047" s="222">
        <f>Q1047*H1047</f>
        <v>0.015027999999999998</v>
      </c>
      <c r="S1047" s="222">
        <v>0</v>
      </c>
      <c r="T1047" s="223">
        <f>S1047*H1047</f>
        <v>0</v>
      </c>
      <c r="AR1047" s="23" t="s">
        <v>248</v>
      </c>
      <c r="AT1047" s="23" t="s">
        <v>149</v>
      </c>
      <c r="AU1047" s="23" t="s">
        <v>84</v>
      </c>
      <c r="AY1047" s="23" t="s">
        <v>147</v>
      </c>
      <c r="BE1047" s="224">
        <f>IF(N1047="základní",J1047,0)</f>
        <v>0</v>
      </c>
      <c r="BF1047" s="224">
        <f>IF(N1047="snížená",J1047,0)</f>
        <v>0</v>
      </c>
      <c r="BG1047" s="224">
        <f>IF(N1047="zákl. přenesená",J1047,0)</f>
        <v>0</v>
      </c>
      <c r="BH1047" s="224">
        <f>IF(N1047="sníž. přenesená",J1047,0)</f>
        <v>0</v>
      </c>
      <c r="BI1047" s="224">
        <f>IF(N1047="nulová",J1047,0)</f>
        <v>0</v>
      </c>
      <c r="BJ1047" s="23" t="s">
        <v>77</v>
      </c>
      <c r="BK1047" s="224">
        <f>ROUND(I1047*H1047,2)</f>
        <v>0</v>
      </c>
      <c r="BL1047" s="23" t="s">
        <v>248</v>
      </c>
      <c r="BM1047" s="23" t="s">
        <v>1309</v>
      </c>
    </row>
    <row r="1048" s="1" customFormat="1">
      <c r="B1048" s="45"/>
      <c r="C1048" s="73"/>
      <c r="D1048" s="225" t="s">
        <v>156</v>
      </c>
      <c r="E1048" s="73"/>
      <c r="F1048" s="226" t="s">
        <v>1290</v>
      </c>
      <c r="G1048" s="73"/>
      <c r="H1048" s="73"/>
      <c r="I1048" s="184"/>
      <c r="J1048" s="73"/>
      <c r="K1048" s="73"/>
      <c r="L1048" s="71"/>
      <c r="M1048" s="227"/>
      <c r="N1048" s="46"/>
      <c r="O1048" s="46"/>
      <c r="P1048" s="46"/>
      <c r="Q1048" s="46"/>
      <c r="R1048" s="46"/>
      <c r="S1048" s="46"/>
      <c r="T1048" s="94"/>
      <c r="AT1048" s="23" t="s">
        <v>156</v>
      </c>
      <c r="AU1048" s="23" t="s">
        <v>84</v>
      </c>
    </row>
    <row r="1049" s="11" customFormat="1">
      <c r="B1049" s="228"/>
      <c r="C1049" s="229"/>
      <c r="D1049" s="225" t="s">
        <v>158</v>
      </c>
      <c r="E1049" s="230" t="s">
        <v>21</v>
      </c>
      <c r="F1049" s="231" t="s">
        <v>1232</v>
      </c>
      <c r="G1049" s="229"/>
      <c r="H1049" s="230" t="s">
        <v>21</v>
      </c>
      <c r="I1049" s="232"/>
      <c r="J1049" s="229"/>
      <c r="K1049" s="229"/>
      <c r="L1049" s="233"/>
      <c r="M1049" s="234"/>
      <c r="N1049" s="235"/>
      <c r="O1049" s="235"/>
      <c r="P1049" s="235"/>
      <c r="Q1049" s="235"/>
      <c r="R1049" s="235"/>
      <c r="S1049" s="235"/>
      <c r="T1049" s="236"/>
      <c r="AT1049" s="237" t="s">
        <v>158</v>
      </c>
      <c r="AU1049" s="237" t="s">
        <v>84</v>
      </c>
      <c r="AV1049" s="11" t="s">
        <v>77</v>
      </c>
      <c r="AW1049" s="11" t="s">
        <v>35</v>
      </c>
      <c r="AX1049" s="11" t="s">
        <v>72</v>
      </c>
      <c r="AY1049" s="237" t="s">
        <v>147</v>
      </c>
    </row>
    <row r="1050" s="12" customFormat="1">
      <c r="B1050" s="238"/>
      <c r="C1050" s="239"/>
      <c r="D1050" s="225" t="s">
        <v>158</v>
      </c>
      <c r="E1050" s="240" t="s">
        <v>21</v>
      </c>
      <c r="F1050" s="241" t="s">
        <v>1310</v>
      </c>
      <c r="G1050" s="239"/>
      <c r="H1050" s="242">
        <v>28.899999999999999</v>
      </c>
      <c r="I1050" s="243"/>
      <c r="J1050" s="239"/>
      <c r="K1050" s="239"/>
      <c r="L1050" s="244"/>
      <c r="M1050" s="245"/>
      <c r="N1050" s="246"/>
      <c r="O1050" s="246"/>
      <c r="P1050" s="246"/>
      <c r="Q1050" s="246"/>
      <c r="R1050" s="246"/>
      <c r="S1050" s="246"/>
      <c r="T1050" s="247"/>
      <c r="AT1050" s="248" t="s">
        <v>158</v>
      </c>
      <c r="AU1050" s="248" t="s">
        <v>84</v>
      </c>
      <c r="AV1050" s="12" t="s">
        <v>84</v>
      </c>
      <c r="AW1050" s="12" t="s">
        <v>35</v>
      </c>
      <c r="AX1050" s="12" t="s">
        <v>72</v>
      </c>
      <c r="AY1050" s="248" t="s">
        <v>147</v>
      </c>
    </row>
    <row r="1051" s="13" customFormat="1">
      <c r="B1051" s="249"/>
      <c r="C1051" s="250"/>
      <c r="D1051" s="225" t="s">
        <v>158</v>
      </c>
      <c r="E1051" s="251" t="s">
        <v>21</v>
      </c>
      <c r="F1051" s="252" t="s">
        <v>161</v>
      </c>
      <c r="G1051" s="250"/>
      <c r="H1051" s="253">
        <v>28.899999999999999</v>
      </c>
      <c r="I1051" s="254"/>
      <c r="J1051" s="250"/>
      <c r="K1051" s="250"/>
      <c r="L1051" s="255"/>
      <c r="M1051" s="256"/>
      <c r="N1051" s="257"/>
      <c r="O1051" s="257"/>
      <c r="P1051" s="257"/>
      <c r="Q1051" s="257"/>
      <c r="R1051" s="257"/>
      <c r="S1051" s="257"/>
      <c r="T1051" s="258"/>
      <c r="AT1051" s="259" t="s">
        <v>158</v>
      </c>
      <c r="AU1051" s="259" t="s">
        <v>84</v>
      </c>
      <c r="AV1051" s="13" t="s">
        <v>154</v>
      </c>
      <c r="AW1051" s="13" t="s">
        <v>35</v>
      </c>
      <c r="AX1051" s="13" t="s">
        <v>77</v>
      </c>
      <c r="AY1051" s="259" t="s">
        <v>147</v>
      </c>
    </row>
    <row r="1052" s="1" customFormat="1" ht="16.5" customHeight="1">
      <c r="B1052" s="45"/>
      <c r="C1052" s="260" t="s">
        <v>1311</v>
      </c>
      <c r="D1052" s="260" t="s">
        <v>237</v>
      </c>
      <c r="E1052" s="261" t="s">
        <v>1294</v>
      </c>
      <c r="F1052" s="262" t="s">
        <v>1295</v>
      </c>
      <c r="G1052" s="263" t="s">
        <v>152</v>
      </c>
      <c r="H1052" s="264">
        <v>34.68</v>
      </c>
      <c r="I1052" s="265"/>
      <c r="J1052" s="266">
        <f>ROUND(I1052*H1052,2)</f>
        <v>0</v>
      </c>
      <c r="K1052" s="262" t="s">
        <v>153</v>
      </c>
      <c r="L1052" s="267"/>
      <c r="M1052" s="268" t="s">
        <v>21</v>
      </c>
      <c r="N1052" s="269" t="s">
        <v>43</v>
      </c>
      <c r="O1052" s="46"/>
      <c r="P1052" s="222">
        <f>O1052*H1052</f>
        <v>0</v>
      </c>
      <c r="Q1052" s="222">
        <v>0.0019</v>
      </c>
      <c r="R1052" s="222">
        <f>Q1052*H1052</f>
        <v>0.065892000000000006</v>
      </c>
      <c r="S1052" s="222">
        <v>0</v>
      </c>
      <c r="T1052" s="223">
        <f>S1052*H1052</f>
        <v>0</v>
      </c>
      <c r="AR1052" s="23" t="s">
        <v>347</v>
      </c>
      <c r="AT1052" s="23" t="s">
        <v>237</v>
      </c>
      <c r="AU1052" s="23" t="s">
        <v>84</v>
      </c>
      <c r="AY1052" s="23" t="s">
        <v>147</v>
      </c>
      <c r="BE1052" s="224">
        <f>IF(N1052="základní",J1052,0)</f>
        <v>0</v>
      </c>
      <c r="BF1052" s="224">
        <f>IF(N1052="snížená",J1052,0)</f>
        <v>0</v>
      </c>
      <c r="BG1052" s="224">
        <f>IF(N1052="zákl. přenesená",J1052,0)</f>
        <v>0</v>
      </c>
      <c r="BH1052" s="224">
        <f>IF(N1052="sníž. přenesená",J1052,0)</f>
        <v>0</v>
      </c>
      <c r="BI1052" s="224">
        <f>IF(N1052="nulová",J1052,0)</f>
        <v>0</v>
      </c>
      <c r="BJ1052" s="23" t="s">
        <v>77</v>
      </c>
      <c r="BK1052" s="224">
        <f>ROUND(I1052*H1052,2)</f>
        <v>0</v>
      </c>
      <c r="BL1052" s="23" t="s">
        <v>248</v>
      </c>
      <c r="BM1052" s="23" t="s">
        <v>1312</v>
      </c>
    </row>
    <row r="1053" s="12" customFormat="1">
      <c r="B1053" s="238"/>
      <c r="C1053" s="239"/>
      <c r="D1053" s="225" t="s">
        <v>158</v>
      </c>
      <c r="E1053" s="239"/>
      <c r="F1053" s="241" t="s">
        <v>1313</v>
      </c>
      <c r="G1053" s="239"/>
      <c r="H1053" s="242">
        <v>34.68</v>
      </c>
      <c r="I1053" s="243"/>
      <c r="J1053" s="239"/>
      <c r="K1053" s="239"/>
      <c r="L1053" s="244"/>
      <c r="M1053" s="245"/>
      <c r="N1053" s="246"/>
      <c r="O1053" s="246"/>
      <c r="P1053" s="246"/>
      <c r="Q1053" s="246"/>
      <c r="R1053" s="246"/>
      <c r="S1053" s="246"/>
      <c r="T1053" s="247"/>
      <c r="AT1053" s="248" t="s">
        <v>158</v>
      </c>
      <c r="AU1053" s="248" t="s">
        <v>84</v>
      </c>
      <c r="AV1053" s="12" t="s">
        <v>84</v>
      </c>
      <c r="AW1053" s="12" t="s">
        <v>6</v>
      </c>
      <c r="AX1053" s="12" t="s">
        <v>77</v>
      </c>
      <c r="AY1053" s="248" t="s">
        <v>147</v>
      </c>
    </row>
    <row r="1054" s="1" customFormat="1" ht="25.5" customHeight="1">
      <c r="B1054" s="45"/>
      <c r="C1054" s="213" t="s">
        <v>1314</v>
      </c>
      <c r="D1054" s="213" t="s">
        <v>149</v>
      </c>
      <c r="E1054" s="214" t="s">
        <v>1315</v>
      </c>
      <c r="F1054" s="215" t="s">
        <v>1316</v>
      </c>
      <c r="G1054" s="216" t="s">
        <v>152</v>
      </c>
      <c r="H1054" s="217">
        <v>586.02800000000002</v>
      </c>
      <c r="I1054" s="218"/>
      <c r="J1054" s="219">
        <f>ROUND(I1054*H1054,2)</f>
        <v>0</v>
      </c>
      <c r="K1054" s="215" t="s">
        <v>153</v>
      </c>
      <c r="L1054" s="71"/>
      <c r="M1054" s="220" t="s">
        <v>21</v>
      </c>
      <c r="N1054" s="221" t="s">
        <v>43</v>
      </c>
      <c r="O1054" s="46"/>
      <c r="P1054" s="222">
        <f>O1054*H1054</f>
        <v>0</v>
      </c>
      <c r="Q1054" s="222">
        <v>0</v>
      </c>
      <c r="R1054" s="222">
        <f>Q1054*H1054</f>
        <v>0</v>
      </c>
      <c r="S1054" s="222">
        <v>0</v>
      </c>
      <c r="T1054" s="223">
        <f>S1054*H1054</f>
        <v>0</v>
      </c>
      <c r="AR1054" s="23" t="s">
        <v>248</v>
      </c>
      <c r="AT1054" s="23" t="s">
        <v>149</v>
      </c>
      <c r="AU1054" s="23" t="s">
        <v>84</v>
      </c>
      <c r="AY1054" s="23" t="s">
        <v>147</v>
      </c>
      <c r="BE1054" s="224">
        <f>IF(N1054="základní",J1054,0)</f>
        <v>0</v>
      </c>
      <c r="BF1054" s="224">
        <f>IF(N1054="snížená",J1054,0)</f>
        <v>0</v>
      </c>
      <c r="BG1054" s="224">
        <f>IF(N1054="zákl. přenesená",J1054,0)</f>
        <v>0</v>
      </c>
      <c r="BH1054" s="224">
        <f>IF(N1054="sníž. přenesená",J1054,0)</f>
        <v>0</v>
      </c>
      <c r="BI1054" s="224">
        <f>IF(N1054="nulová",J1054,0)</f>
        <v>0</v>
      </c>
      <c r="BJ1054" s="23" t="s">
        <v>77</v>
      </c>
      <c r="BK1054" s="224">
        <f>ROUND(I1054*H1054,2)</f>
        <v>0</v>
      </c>
      <c r="BL1054" s="23" t="s">
        <v>248</v>
      </c>
      <c r="BM1054" s="23" t="s">
        <v>1317</v>
      </c>
    </row>
    <row r="1055" s="1" customFormat="1">
      <c r="B1055" s="45"/>
      <c r="C1055" s="73"/>
      <c r="D1055" s="225" t="s">
        <v>156</v>
      </c>
      <c r="E1055" s="73"/>
      <c r="F1055" s="226" t="s">
        <v>1318</v>
      </c>
      <c r="G1055" s="73"/>
      <c r="H1055" s="73"/>
      <c r="I1055" s="184"/>
      <c r="J1055" s="73"/>
      <c r="K1055" s="73"/>
      <c r="L1055" s="71"/>
      <c r="M1055" s="227"/>
      <c r="N1055" s="46"/>
      <c r="O1055" s="46"/>
      <c r="P1055" s="46"/>
      <c r="Q1055" s="46"/>
      <c r="R1055" s="46"/>
      <c r="S1055" s="46"/>
      <c r="T1055" s="94"/>
      <c r="AT1055" s="23" t="s">
        <v>156</v>
      </c>
      <c r="AU1055" s="23" t="s">
        <v>84</v>
      </c>
    </row>
    <row r="1056" s="11" customFormat="1">
      <c r="B1056" s="228"/>
      <c r="C1056" s="229"/>
      <c r="D1056" s="225" t="s">
        <v>158</v>
      </c>
      <c r="E1056" s="230" t="s">
        <v>21</v>
      </c>
      <c r="F1056" s="231" t="s">
        <v>1232</v>
      </c>
      <c r="G1056" s="229"/>
      <c r="H1056" s="230" t="s">
        <v>21</v>
      </c>
      <c r="I1056" s="232"/>
      <c r="J1056" s="229"/>
      <c r="K1056" s="229"/>
      <c r="L1056" s="233"/>
      <c r="M1056" s="234"/>
      <c r="N1056" s="235"/>
      <c r="O1056" s="235"/>
      <c r="P1056" s="235"/>
      <c r="Q1056" s="235"/>
      <c r="R1056" s="235"/>
      <c r="S1056" s="235"/>
      <c r="T1056" s="236"/>
      <c r="AT1056" s="237" t="s">
        <v>158</v>
      </c>
      <c r="AU1056" s="237" t="s">
        <v>84</v>
      </c>
      <c r="AV1056" s="11" t="s">
        <v>77</v>
      </c>
      <c r="AW1056" s="11" t="s">
        <v>35</v>
      </c>
      <c r="AX1056" s="11" t="s">
        <v>72</v>
      </c>
      <c r="AY1056" s="237" t="s">
        <v>147</v>
      </c>
    </row>
    <row r="1057" s="12" customFormat="1">
      <c r="B1057" s="238"/>
      <c r="C1057" s="239"/>
      <c r="D1057" s="225" t="s">
        <v>158</v>
      </c>
      <c r="E1057" s="240" t="s">
        <v>21</v>
      </c>
      <c r="F1057" s="241" t="s">
        <v>1233</v>
      </c>
      <c r="G1057" s="239"/>
      <c r="H1057" s="242">
        <v>543.24000000000001</v>
      </c>
      <c r="I1057" s="243"/>
      <c r="J1057" s="239"/>
      <c r="K1057" s="239"/>
      <c r="L1057" s="244"/>
      <c r="M1057" s="245"/>
      <c r="N1057" s="246"/>
      <c r="O1057" s="246"/>
      <c r="P1057" s="246"/>
      <c r="Q1057" s="246"/>
      <c r="R1057" s="246"/>
      <c r="S1057" s="246"/>
      <c r="T1057" s="247"/>
      <c r="AT1057" s="248" t="s">
        <v>158</v>
      </c>
      <c r="AU1057" s="248" t="s">
        <v>84</v>
      </c>
      <c r="AV1057" s="12" t="s">
        <v>84</v>
      </c>
      <c r="AW1057" s="12" t="s">
        <v>35</v>
      </c>
      <c r="AX1057" s="12" t="s">
        <v>72</v>
      </c>
      <c r="AY1057" s="248" t="s">
        <v>147</v>
      </c>
    </row>
    <row r="1058" s="12" customFormat="1">
      <c r="B1058" s="238"/>
      <c r="C1058" s="239"/>
      <c r="D1058" s="225" t="s">
        <v>158</v>
      </c>
      <c r="E1058" s="240" t="s">
        <v>21</v>
      </c>
      <c r="F1058" s="241" t="s">
        <v>1234</v>
      </c>
      <c r="G1058" s="239"/>
      <c r="H1058" s="242">
        <v>14.888</v>
      </c>
      <c r="I1058" s="243"/>
      <c r="J1058" s="239"/>
      <c r="K1058" s="239"/>
      <c r="L1058" s="244"/>
      <c r="M1058" s="245"/>
      <c r="N1058" s="246"/>
      <c r="O1058" s="246"/>
      <c r="P1058" s="246"/>
      <c r="Q1058" s="246"/>
      <c r="R1058" s="246"/>
      <c r="S1058" s="246"/>
      <c r="T1058" s="247"/>
      <c r="AT1058" s="248" t="s">
        <v>158</v>
      </c>
      <c r="AU1058" s="248" t="s">
        <v>84</v>
      </c>
      <c r="AV1058" s="12" t="s">
        <v>84</v>
      </c>
      <c r="AW1058" s="12" t="s">
        <v>35</v>
      </c>
      <c r="AX1058" s="12" t="s">
        <v>72</v>
      </c>
      <c r="AY1058" s="248" t="s">
        <v>147</v>
      </c>
    </row>
    <row r="1059" s="12" customFormat="1">
      <c r="B1059" s="238"/>
      <c r="C1059" s="239"/>
      <c r="D1059" s="225" t="s">
        <v>158</v>
      </c>
      <c r="E1059" s="240" t="s">
        <v>21</v>
      </c>
      <c r="F1059" s="241" t="s">
        <v>1235</v>
      </c>
      <c r="G1059" s="239"/>
      <c r="H1059" s="242">
        <v>14.65</v>
      </c>
      <c r="I1059" s="243"/>
      <c r="J1059" s="239"/>
      <c r="K1059" s="239"/>
      <c r="L1059" s="244"/>
      <c r="M1059" s="245"/>
      <c r="N1059" s="246"/>
      <c r="O1059" s="246"/>
      <c r="P1059" s="246"/>
      <c r="Q1059" s="246"/>
      <c r="R1059" s="246"/>
      <c r="S1059" s="246"/>
      <c r="T1059" s="247"/>
      <c r="AT1059" s="248" t="s">
        <v>158</v>
      </c>
      <c r="AU1059" s="248" t="s">
        <v>84</v>
      </c>
      <c r="AV1059" s="12" t="s">
        <v>84</v>
      </c>
      <c r="AW1059" s="12" t="s">
        <v>35</v>
      </c>
      <c r="AX1059" s="12" t="s">
        <v>72</v>
      </c>
      <c r="AY1059" s="248" t="s">
        <v>147</v>
      </c>
    </row>
    <row r="1060" s="12" customFormat="1">
      <c r="B1060" s="238"/>
      <c r="C1060" s="239"/>
      <c r="D1060" s="225" t="s">
        <v>158</v>
      </c>
      <c r="E1060" s="240" t="s">
        <v>21</v>
      </c>
      <c r="F1060" s="241" t="s">
        <v>1236</v>
      </c>
      <c r="G1060" s="239"/>
      <c r="H1060" s="242">
        <v>13.25</v>
      </c>
      <c r="I1060" s="243"/>
      <c r="J1060" s="239"/>
      <c r="K1060" s="239"/>
      <c r="L1060" s="244"/>
      <c r="M1060" s="245"/>
      <c r="N1060" s="246"/>
      <c r="O1060" s="246"/>
      <c r="P1060" s="246"/>
      <c r="Q1060" s="246"/>
      <c r="R1060" s="246"/>
      <c r="S1060" s="246"/>
      <c r="T1060" s="247"/>
      <c r="AT1060" s="248" t="s">
        <v>158</v>
      </c>
      <c r="AU1060" s="248" t="s">
        <v>84</v>
      </c>
      <c r="AV1060" s="12" t="s">
        <v>84</v>
      </c>
      <c r="AW1060" s="12" t="s">
        <v>35</v>
      </c>
      <c r="AX1060" s="12" t="s">
        <v>72</v>
      </c>
      <c r="AY1060" s="248" t="s">
        <v>147</v>
      </c>
    </row>
    <row r="1061" s="13" customFormat="1">
      <c r="B1061" s="249"/>
      <c r="C1061" s="250"/>
      <c r="D1061" s="225" t="s">
        <v>158</v>
      </c>
      <c r="E1061" s="251" t="s">
        <v>21</v>
      </c>
      <c r="F1061" s="252" t="s">
        <v>161</v>
      </c>
      <c r="G1061" s="250"/>
      <c r="H1061" s="253">
        <v>586.02800000000002</v>
      </c>
      <c r="I1061" s="254"/>
      <c r="J1061" s="250"/>
      <c r="K1061" s="250"/>
      <c r="L1061" s="255"/>
      <c r="M1061" s="256"/>
      <c r="N1061" s="257"/>
      <c r="O1061" s="257"/>
      <c r="P1061" s="257"/>
      <c r="Q1061" s="257"/>
      <c r="R1061" s="257"/>
      <c r="S1061" s="257"/>
      <c r="T1061" s="258"/>
      <c r="AT1061" s="259" t="s">
        <v>158</v>
      </c>
      <c r="AU1061" s="259" t="s">
        <v>84</v>
      </c>
      <c r="AV1061" s="13" t="s">
        <v>154</v>
      </c>
      <c r="AW1061" s="13" t="s">
        <v>35</v>
      </c>
      <c r="AX1061" s="13" t="s">
        <v>77</v>
      </c>
      <c r="AY1061" s="259" t="s">
        <v>147</v>
      </c>
    </row>
    <row r="1062" s="1" customFormat="1" ht="16.5" customHeight="1">
      <c r="B1062" s="45"/>
      <c r="C1062" s="260" t="s">
        <v>1319</v>
      </c>
      <c r="D1062" s="260" t="s">
        <v>237</v>
      </c>
      <c r="E1062" s="261" t="s">
        <v>1320</v>
      </c>
      <c r="F1062" s="262" t="s">
        <v>1321</v>
      </c>
      <c r="G1062" s="263" t="s">
        <v>152</v>
      </c>
      <c r="H1062" s="264">
        <v>644.63099999999997</v>
      </c>
      <c r="I1062" s="265"/>
      <c r="J1062" s="266">
        <f>ROUND(I1062*H1062,2)</f>
        <v>0</v>
      </c>
      <c r="K1062" s="262" t="s">
        <v>153</v>
      </c>
      <c r="L1062" s="267"/>
      <c r="M1062" s="268" t="s">
        <v>21</v>
      </c>
      <c r="N1062" s="269" t="s">
        <v>43</v>
      </c>
      <c r="O1062" s="46"/>
      <c r="P1062" s="222">
        <f>O1062*H1062</f>
        <v>0</v>
      </c>
      <c r="Q1062" s="222">
        <v>0.00029999999999999997</v>
      </c>
      <c r="R1062" s="222">
        <f>Q1062*H1062</f>
        <v>0.19338929999999999</v>
      </c>
      <c r="S1062" s="222">
        <v>0</v>
      </c>
      <c r="T1062" s="223">
        <f>S1062*H1062</f>
        <v>0</v>
      </c>
      <c r="AR1062" s="23" t="s">
        <v>347</v>
      </c>
      <c r="AT1062" s="23" t="s">
        <v>237</v>
      </c>
      <c r="AU1062" s="23" t="s">
        <v>84</v>
      </c>
      <c r="AY1062" s="23" t="s">
        <v>147</v>
      </c>
      <c r="BE1062" s="224">
        <f>IF(N1062="základní",J1062,0)</f>
        <v>0</v>
      </c>
      <c r="BF1062" s="224">
        <f>IF(N1062="snížená",J1062,0)</f>
        <v>0</v>
      </c>
      <c r="BG1062" s="224">
        <f>IF(N1062="zákl. přenesená",J1062,0)</f>
        <v>0</v>
      </c>
      <c r="BH1062" s="224">
        <f>IF(N1062="sníž. přenesená",J1062,0)</f>
        <v>0</v>
      </c>
      <c r="BI1062" s="224">
        <f>IF(N1062="nulová",J1062,0)</f>
        <v>0</v>
      </c>
      <c r="BJ1062" s="23" t="s">
        <v>77</v>
      </c>
      <c r="BK1062" s="224">
        <f>ROUND(I1062*H1062,2)</f>
        <v>0</v>
      </c>
      <c r="BL1062" s="23" t="s">
        <v>248</v>
      </c>
      <c r="BM1062" s="23" t="s">
        <v>1322</v>
      </c>
    </row>
    <row r="1063" s="12" customFormat="1">
      <c r="B1063" s="238"/>
      <c r="C1063" s="239"/>
      <c r="D1063" s="225" t="s">
        <v>158</v>
      </c>
      <c r="E1063" s="239"/>
      <c r="F1063" s="241" t="s">
        <v>1323</v>
      </c>
      <c r="G1063" s="239"/>
      <c r="H1063" s="242">
        <v>644.63099999999997</v>
      </c>
      <c r="I1063" s="243"/>
      <c r="J1063" s="239"/>
      <c r="K1063" s="239"/>
      <c r="L1063" s="244"/>
      <c r="M1063" s="245"/>
      <c r="N1063" s="246"/>
      <c r="O1063" s="246"/>
      <c r="P1063" s="246"/>
      <c r="Q1063" s="246"/>
      <c r="R1063" s="246"/>
      <c r="S1063" s="246"/>
      <c r="T1063" s="247"/>
      <c r="AT1063" s="248" t="s">
        <v>158</v>
      </c>
      <c r="AU1063" s="248" t="s">
        <v>84</v>
      </c>
      <c r="AV1063" s="12" t="s">
        <v>84</v>
      </c>
      <c r="AW1063" s="12" t="s">
        <v>6</v>
      </c>
      <c r="AX1063" s="12" t="s">
        <v>77</v>
      </c>
      <c r="AY1063" s="248" t="s">
        <v>147</v>
      </c>
    </row>
    <row r="1064" s="1" customFormat="1" ht="38.25" customHeight="1">
      <c r="B1064" s="45"/>
      <c r="C1064" s="213" t="s">
        <v>1324</v>
      </c>
      <c r="D1064" s="213" t="s">
        <v>149</v>
      </c>
      <c r="E1064" s="214" t="s">
        <v>1325</v>
      </c>
      <c r="F1064" s="215" t="s">
        <v>1326</v>
      </c>
      <c r="G1064" s="216" t="s">
        <v>221</v>
      </c>
      <c r="H1064" s="217">
        <v>4.673</v>
      </c>
      <c r="I1064" s="218"/>
      <c r="J1064" s="219">
        <f>ROUND(I1064*H1064,2)</f>
        <v>0</v>
      </c>
      <c r="K1064" s="215" t="s">
        <v>153</v>
      </c>
      <c r="L1064" s="71"/>
      <c r="M1064" s="220" t="s">
        <v>21</v>
      </c>
      <c r="N1064" s="221" t="s">
        <v>43</v>
      </c>
      <c r="O1064" s="46"/>
      <c r="P1064" s="222">
        <f>O1064*H1064</f>
        <v>0</v>
      </c>
      <c r="Q1064" s="222">
        <v>0</v>
      </c>
      <c r="R1064" s="222">
        <f>Q1064*H1064</f>
        <v>0</v>
      </c>
      <c r="S1064" s="222">
        <v>0</v>
      </c>
      <c r="T1064" s="223">
        <f>S1064*H1064</f>
        <v>0</v>
      </c>
      <c r="AR1064" s="23" t="s">
        <v>248</v>
      </c>
      <c r="AT1064" s="23" t="s">
        <v>149</v>
      </c>
      <c r="AU1064" s="23" t="s">
        <v>84</v>
      </c>
      <c r="AY1064" s="23" t="s">
        <v>147</v>
      </c>
      <c r="BE1064" s="224">
        <f>IF(N1064="základní",J1064,0)</f>
        <v>0</v>
      </c>
      <c r="BF1064" s="224">
        <f>IF(N1064="snížená",J1064,0)</f>
        <v>0</v>
      </c>
      <c r="BG1064" s="224">
        <f>IF(N1064="zákl. přenesená",J1064,0)</f>
        <v>0</v>
      </c>
      <c r="BH1064" s="224">
        <f>IF(N1064="sníž. přenesená",J1064,0)</f>
        <v>0</v>
      </c>
      <c r="BI1064" s="224">
        <f>IF(N1064="nulová",J1064,0)</f>
        <v>0</v>
      </c>
      <c r="BJ1064" s="23" t="s">
        <v>77</v>
      </c>
      <c r="BK1064" s="224">
        <f>ROUND(I1064*H1064,2)</f>
        <v>0</v>
      </c>
      <c r="BL1064" s="23" t="s">
        <v>248</v>
      </c>
      <c r="BM1064" s="23" t="s">
        <v>1327</v>
      </c>
    </row>
    <row r="1065" s="1" customFormat="1">
      <c r="B1065" s="45"/>
      <c r="C1065" s="73"/>
      <c r="D1065" s="225" t="s">
        <v>156</v>
      </c>
      <c r="E1065" s="73"/>
      <c r="F1065" s="226" t="s">
        <v>1328</v>
      </c>
      <c r="G1065" s="73"/>
      <c r="H1065" s="73"/>
      <c r="I1065" s="184"/>
      <c r="J1065" s="73"/>
      <c r="K1065" s="73"/>
      <c r="L1065" s="71"/>
      <c r="M1065" s="227"/>
      <c r="N1065" s="46"/>
      <c r="O1065" s="46"/>
      <c r="P1065" s="46"/>
      <c r="Q1065" s="46"/>
      <c r="R1065" s="46"/>
      <c r="S1065" s="46"/>
      <c r="T1065" s="94"/>
      <c r="AT1065" s="23" t="s">
        <v>156</v>
      </c>
      <c r="AU1065" s="23" t="s">
        <v>84</v>
      </c>
    </row>
    <row r="1066" s="1" customFormat="1" ht="38.25" customHeight="1">
      <c r="B1066" s="45"/>
      <c r="C1066" s="213" t="s">
        <v>1329</v>
      </c>
      <c r="D1066" s="213" t="s">
        <v>149</v>
      </c>
      <c r="E1066" s="214" t="s">
        <v>1330</v>
      </c>
      <c r="F1066" s="215" t="s">
        <v>1331</v>
      </c>
      <c r="G1066" s="216" t="s">
        <v>221</v>
      </c>
      <c r="H1066" s="217">
        <v>4.673</v>
      </c>
      <c r="I1066" s="218"/>
      <c r="J1066" s="219">
        <f>ROUND(I1066*H1066,2)</f>
        <v>0</v>
      </c>
      <c r="K1066" s="215" t="s">
        <v>153</v>
      </c>
      <c r="L1066" s="71"/>
      <c r="M1066" s="220" t="s">
        <v>21</v>
      </c>
      <c r="N1066" s="221" t="s">
        <v>43</v>
      </c>
      <c r="O1066" s="46"/>
      <c r="P1066" s="222">
        <f>O1066*H1066</f>
        <v>0</v>
      </c>
      <c r="Q1066" s="222">
        <v>0</v>
      </c>
      <c r="R1066" s="222">
        <f>Q1066*H1066</f>
        <v>0</v>
      </c>
      <c r="S1066" s="222">
        <v>0</v>
      </c>
      <c r="T1066" s="223">
        <f>S1066*H1066</f>
        <v>0</v>
      </c>
      <c r="AR1066" s="23" t="s">
        <v>248</v>
      </c>
      <c r="AT1066" s="23" t="s">
        <v>149</v>
      </c>
      <c r="AU1066" s="23" t="s">
        <v>84</v>
      </c>
      <c r="AY1066" s="23" t="s">
        <v>147</v>
      </c>
      <c r="BE1066" s="224">
        <f>IF(N1066="základní",J1066,0)</f>
        <v>0</v>
      </c>
      <c r="BF1066" s="224">
        <f>IF(N1066="snížená",J1066,0)</f>
        <v>0</v>
      </c>
      <c r="BG1066" s="224">
        <f>IF(N1066="zákl. přenesená",J1066,0)</f>
        <v>0</v>
      </c>
      <c r="BH1066" s="224">
        <f>IF(N1066="sníž. přenesená",J1066,0)</f>
        <v>0</v>
      </c>
      <c r="BI1066" s="224">
        <f>IF(N1066="nulová",J1066,0)</f>
        <v>0</v>
      </c>
      <c r="BJ1066" s="23" t="s">
        <v>77</v>
      </c>
      <c r="BK1066" s="224">
        <f>ROUND(I1066*H1066,2)</f>
        <v>0</v>
      </c>
      <c r="BL1066" s="23" t="s">
        <v>248</v>
      </c>
      <c r="BM1066" s="23" t="s">
        <v>1332</v>
      </c>
    </row>
    <row r="1067" s="1" customFormat="1">
      <c r="B1067" s="45"/>
      <c r="C1067" s="73"/>
      <c r="D1067" s="225" t="s">
        <v>156</v>
      </c>
      <c r="E1067" s="73"/>
      <c r="F1067" s="226" t="s">
        <v>1328</v>
      </c>
      <c r="G1067" s="73"/>
      <c r="H1067" s="73"/>
      <c r="I1067" s="184"/>
      <c r="J1067" s="73"/>
      <c r="K1067" s="73"/>
      <c r="L1067" s="71"/>
      <c r="M1067" s="227"/>
      <c r="N1067" s="46"/>
      <c r="O1067" s="46"/>
      <c r="P1067" s="46"/>
      <c r="Q1067" s="46"/>
      <c r="R1067" s="46"/>
      <c r="S1067" s="46"/>
      <c r="T1067" s="94"/>
      <c r="AT1067" s="23" t="s">
        <v>156</v>
      </c>
      <c r="AU1067" s="23" t="s">
        <v>84</v>
      </c>
    </row>
    <row r="1068" s="10" customFormat="1" ht="29.88" customHeight="1">
      <c r="B1068" s="197"/>
      <c r="C1068" s="198"/>
      <c r="D1068" s="199" t="s">
        <v>71</v>
      </c>
      <c r="E1068" s="211" t="s">
        <v>1333</v>
      </c>
      <c r="F1068" s="211" t="s">
        <v>1334</v>
      </c>
      <c r="G1068" s="198"/>
      <c r="H1068" s="198"/>
      <c r="I1068" s="201"/>
      <c r="J1068" s="212">
        <f>BK1068</f>
        <v>0</v>
      </c>
      <c r="K1068" s="198"/>
      <c r="L1068" s="203"/>
      <c r="M1068" s="204"/>
      <c r="N1068" s="205"/>
      <c r="O1068" s="205"/>
      <c r="P1068" s="206">
        <f>SUM(P1069:P1121)</f>
        <v>0</v>
      </c>
      <c r="Q1068" s="205"/>
      <c r="R1068" s="206">
        <f>SUM(R1069:R1121)</f>
        <v>4.8958402000000003</v>
      </c>
      <c r="S1068" s="205"/>
      <c r="T1068" s="207">
        <f>SUM(T1069:T1121)</f>
        <v>0</v>
      </c>
      <c r="AR1068" s="208" t="s">
        <v>84</v>
      </c>
      <c r="AT1068" s="209" t="s">
        <v>71</v>
      </c>
      <c r="AU1068" s="209" t="s">
        <v>77</v>
      </c>
      <c r="AY1068" s="208" t="s">
        <v>147</v>
      </c>
      <c r="BK1068" s="210">
        <f>SUM(BK1069:BK1121)</f>
        <v>0</v>
      </c>
    </row>
    <row r="1069" s="1" customFormat="1" ht="25.5" customHeight="1">
      <c r="B1069" s="45"/>
      <c r="C1069" s="213" t="s">
        <v>1335</v>
      </c>
      <c r="D1069" s="213" t="s">
        <v>149</v>
      </c>
      <c r="E1069" s="214" t="s">
        <v>1336</v>
      </c>
      <c r="F1069" s="215" t="s">
        <v>1337</v>
      </c>
      <c r="G1069" s="216" t="s">
        <v>152</v>
      </c>
      <c r="H1069" s="217">
        <v>18.359999999999999</v>
      </c>
      <c r="I1069" s="218"/>
      <c r="J1069" s="219">
        <f>ROUND(I1069*H1069,2)</f>
        <v>0</v>
      </c>
      <c r="K1069" s="215" t="s">
        <v>153</v>
      </c>
      <c r="L1069" s="71"/>
      <c r="M1069" s="220" t="s">
        <v>21</v>
      </c>
      <c r="N1069" s="221" t="s">
        <v>43</v>
      </c>
      <c r="O1069" s="46"/>
      <c r="P1069" s="222">
        <f>O1069*H1069</f>
        <v>0</v>
      </c>
      <c r="Q1069" s="222">
        <v>0</v>
      </c>
      <c r="R1069" s="222">
        <f>Q1069*H1069</f>
        <v>0</v>
      </c>
      <c r="S1069" s="222">
        <v>0</v>
      </c>
      <c r="T1069" s="223">
        <f>S1069*H1069</f>
        <v>0</v>
      </c>
      <c r="AR1069" s="23" t="s">
        <v>248</v>
      </c>
      <c r="AT1069" s="23" t="s">
        <v>149</v>
      </c>
      <c r="AU1069" s="23" t="s">
        <v>84</v>
      </c>
      <c r="AY1069" s="23" t="s">
        <v>147</v>
      </c>
      <c r="BE1069" s="224">
        <f>IF(N1069="základní",J1069,0)</f>
        <v>0</v>
      </c>
      <c r="BF1069" s="224">
        <f>IF(N1069="snížená",J1069,0)</f>
        <v>0</v>
      </c>
      <c r="BG1069" s="224">
        <f>IF(N1069="zákl. přenesená",J1069,0)</f>
        <v>0</v>
      </c>
      <c r="BH1069" s="224">
        <f>IF(N1069="sníž. přenesená",J1069,0)</f>
        <v>0</v>
      </c>
      <c r="BI1069" s="224">
        <f>IF(N1069="nulová",J1069,0)</f>
        <v>0</v>
      </c>
      <c r="BJ1069" s="23" t="s">
        <v>77</v>
      </c>
      <c r="BK1069" s="224">
        <f>ROUND(I1069*H1069,2)</f>
        <v>0</v>
      </c>
      <c r="BL1069" s="23" t="s">
        <v>248</v>
      </c>
      <c r="BM1069" s="23" t="s">
        <v>1338</v>
      </c>
    </row>
    <row r="1070" s="1" customFormat="1">
      <c r="B1070" s="45"/>
      <c r="C1070" s="73"/>
      <c r="D1070" s="225" t="s">
        <v>156</v>
      </c>
      <c r="E1070" s="73"/>
      <c r="F1070" s="226" t="s">
        <v>1339</v>
      </c>
      <c r="G1070" s="73"/>
      <c r="H1070" s="73"/>
      <c r="I1070" s="184"/>
      <c r="J1070" s="73"/>
      <c r="K1070" s="73"/>
      <c r="L1070" s="71"/>
      <c r="M1070" s="227"/>
      <c r="N1070" s="46"/>
      <c r="O1070" s="46"/>
      <c r="P1070" s="46"/>
      <c r="Q1070" s="46"/>
      <c r="R1070" s="46"/>
      <c r="S1070" s="46"/>
      <c r="T1070" s="94"/>
      <c r="AT1070" s="23" t="s">
        <v>156</v>
      </c>
      <c r="AU1070" s="23" t="s">
        <v>84</v>
      </c>
    </row>
    <row r="1071" s="11" customFormat="1">
      <c r="B1071" s="228"/>
      <c r="C1071" s="229"/>
      <c r="D1071" s="225" t="s">
        <v>158</v>
      </c>
      <c r="E1071" s="230" t="s">
        <v>21</v>
      </c>
      <c r="F1071" s="231" t="s">
        <v>253</v>
      </c>
      <c r="G1071" s="229"/>
      <c r="H1071" s="230" t="s">
        <v>21</v>
      </c>
      <c r="I1071" s="232"/>
      <c r="J1071" s="229"/>
      <c r="K1071" s="229"/>
      <c r="L1071" s="233"/>
      <c r="M1071" s="234"/>
      <c r="N1071" s="235"/>
      <c r="O1071" s="235"/>
      <c r="P1071" s="235"/>
      <c r="Q1071" s="235"/>
      <c r="R1071" s="235"/>
      <c r="S1071" s="235"/>
      <c r="T1071" s="236"/>
      <c r="AT1071" s="237" t="s">
        <v>158</v>
      </c>
      <c r="AU1071" s="237" t="s">
        <v>84</v>
      </c>
      <c r="AV1071" s="11" t="s">
        <v>77</v>
      </c>
      <c r="AW1071" s="11" t="s">
        <v>35</v>
      </c>
      <c r="AX1071" s="11" t="s">
        <v>72</v>
      </c>
      <c r="AY1071" s="237" t="s">
        <v>147</v>
      </c>
    </row>
    <row r="1072" s="12" customFormat="1">
      <c r="B1072" s="238"/>
      <c r="C1072" s="239"/>
      <c r="D1072" s="225" t="s">
        <v>158</v>
      </c>
      <c r="E1072" s="240" t="s">
        <v>21</v>
      </c>
      <c r="F1072" s="241" t="s">
        <v>800</v>
      </c>
      <c r="G1072" s="239"/>
      <c r="H1072" s="242">
        <v>18.359999999999999</v>
      </c>
      <c r="I1072" s="243"/>
      <c r="J1072" s="239"/>
      <c r="K1072" s="239"/>
      <c r="L1072" s="244"/>
      <c r="M1072" s="245"/>
      <c r="N1072" s="246"/>
      <c r="O1072" s="246"/>
      <c r="P1072" s="246"/>
      <c r="Q1072" s="246"/>
      <c r="R1072" s="246"/>
      <c r="S1072" s="246"/>
      <c r="T1072" s="247"/>
      <c r="AT1072" s="248" t="s">
        <v>158</v>
      </c>
      <c r="AU1072" s="248" t="s">
        <v>84</v>
      </c>
      <c r="AV1072" s="12" t="s">
        <v>84</v>
      </c>
      <c r="AW1072" s="12" t="s">
        <v>35</v>
      </c>
      <c r="AX1072" s="12" t="s">
        <v>72</v>
      </c>
      <c r="AY1072" s="248" t="s">
        <v>147</v>
      </c>
    </row>
    <row r="1073" s="13" customFormat="1">
      <c r="B1073" s="249"/>
      <c r="C1073" s="250"/>
      <c r="D1073" s="225" t="s">
        <v>158</v>
      </c>
      <c r="E1073" s="251" t="s">
        <v>21</v>
      </c>
      <c r="F1073" s="252" t="s">
        <v>161</v>
      </c>
      <c r="G1073" s="250"/>
      <c r="H1073" s="253">
        <v>18.359999999999999</v>
      </c>
      <c r="I1073" s="254"/>
      <c r="J1073" s="250"/>
      <c r="K1073" s="250"/>
      <c r="L1073" s="255"/>
      <c r="M1073" s="256"/>
      <c r="N1073" s="257"/>
      <c r="O1073" s="257"/>
      <c r="P1073" s="257"/>
      <c r="Q1073" s="257"/>
      <c r="R1073" s="257"/>
      <c r="S1073" s="257"/>
      <c r="T1073" s="258"/>
      <c r="AT1073" s="259" t="s">
        <v>158</v>
      </c>
      <c r="AU1073" s="259" t="s">
        <v>84</v>
      </c>
      <c r="AV1073" s="13" t="s">
        <v>154</v>
      </c>
      <c r="AW1073" s="13" t="s">
        <v>35</v>
      </c>
      <c r="AX1073" s="13" t="s">
        <v>77</v>
      </c>
      <c r="AY1073" s="259" t="s">
        <v>147</v>
      </c>
    </row>
    <row r="1074" s="1" customFormat="1" ht="16.5" customHeight="1">
      <c r="B1074" s="45"/>
      <c r="C1074" s="260" t="s">
        <v>1340</v>
      </c>
      <c r="D1074" s="260" t="s">
        <v>237</v>
      </c>
      <c r="E1074" s="261" t="s">
        <v>1341</v>
      </c>
      <c r="F1074" s="262" t="s">
        <v>1342</v>
      </c>
      <c r="G1074" s="263" t="s">
        <v>152</v>
      </c>
      <c r="H1074" s="264">
        <v>18.727</v>
      </c>
      <c r="I1074" s="265"/>
      <c r="J1074" s="266">
        <f>ROUND(I1074*H1074,2)</f>
        <v>0</v>
      </c>
      <c r="K1074" s="262" t="s">
        <v>153</v>
      </c>
      <c r="L1074" s="267"/>
      <c r="M1074" s="268" t="s">
        <v>21</v>
      </c>
      <c r="N1074" s="269" t="s">
        <v>43</v>
      </c>
      <c r="O1074" s="46"/>
      <c r="P1074" s="222">
        <f>O1074*H1074</f>
        <v>0</v>
      </c>
      <c r="Q1074" s="222">
        <v>0.0030000000000000001</v>
      </c>
      <c r="R1074" s="222">
        <f>Q1074*H1074</f>
        <v>0.056181000000000002</v>
      </c>
      <c r="S1074" s="222">
        <v>0</v>
      </c>
      <c r="T1074" s="223">
        <f>S1074*H1074</f>
        <v>0</v>
      </c>
      <c r="AR1074" s="23" t="s">
        <v>347</v>
      </c>
      <c r="AT1074" s="23" t="s">
        <v>237</v>
      </c>
      <c r="AU1074" s="23" t="s">
        <v>84</v>
      </c>
      <c r="AY1074" s="23" t="s">
        <v>147</v>
      </c>
      <c r="BE1074" s="224">
        <f>IF(N1074="základní",J1074,0)</f>
        <v>0</v>
      </c>
      <c r="BF1074" s="224">
        <f>IF(N1074="snížená",J1074,0)</f>
        <v>0</v>
      </c>
      <c r="BG1074" s="224">
        <f>IF(N1074="zákl. přenesená",J1074,0)</f>
        <v>0</v>
      </c>
      <c r="BH1074" s="224">
        <f>IF(N1074="sníž. přenesená",J1074,0)</f>
        <v>0</v>
      </c>
      <c r="BI1074" s="224">
        <f>IF(N1074="nulová",J1074,0)</f>
        <v>0</v>
      </c>
      <c r="BJ1074" s="23" t="s">
        <v>77</v>
      </c>
      <c r="BK1074" s="224">
        <f>ROUND(I1074*H1074,2)</f>
        <v>0</v>
      </c>
      <c r="BL1074" s="23" t="s">
        <v>248</v>
      </c>
      <c r="BM1074" s="23" t="s">
        <v>1343</v>
      </c>
    </row>
    <row r="1075" s="12" customFormat="1">
      <c r="B1075" s="238"/>
      <c r="C1075" s="239"/>
      <c r="D1075" s="225" t="s">
        <v>158</v>
      </c>
      <c r="E1075" s="239"/>
      <c r="F1075" s="241" t="s">
        <v>1344</v>
      </c>
      <c r="G1075" s="239"/>
      <c r="H1075" s="242">
        <v>18.727</v>
      </c>
      <c r="I1075" s="243"/>
      <c r="J1075" s="239"/>
      <c r="K1075" s="239"/>
      <c r="L1075" s="244"/>
      <c r="M1075" s="245"/>
      <c r="N1075" s="246"/>
      <c r="O1075" s="246"/>
      <c r="P1075" s="246"/>
      <c r="Q1075" s="246"/>
      <c r="R1075" s="246"/>
      <c r="S1075" s="246"/>
      <c r="T1075" s="247"/>
      <c r="AT1075" s="248" t="s">
        <v>158</v>
      </c>
      <c r="AU1075" s="248" t="s">
        <v>84</v>
      </c>
      <c r="AV1075" s="12" t="s">
        <v>84</v>
      </c>
      <c r="AW1075" s="12" t="s">
        <v>6</v>
      </c>
      <c r="AX1075" s="12" t="s">
        <v>77</v>
      </c>
      <c r="AY1075" s="248" t="s">
        <v>147</v>
      </c>
    </row>
    <row r="1076" s="1" customFormat="1" ht="25.5" customHeight="1">
      <c r="B1076" s="45"/>
      <c r="C1076" s="213" t="s">
        <v>1345</v>
      </c>
      <c r="D1076" s="213" t="s">
        <v>149</v>
      </c>
      <c r="E1076" s="214" t="s">
        <v>1346</v>
      </c>
      <c r="F1076" s="215" t="s">
        <v>1347</v>
      </c>
      <c r="G1076" s="216" t="s">
        <v>152</v>
      </c>
      <c r="H1076" s="217">
        <v>17.506</v>
      </c>
      <c r="I1076" s="218"/>
      <c r="J1076" s="219">
        <f>ROUND(I1076*H1076,2)</f>
        <v>0</v>
      </c>
      <c r="K1076" s="215" t="s">
        <v>153</v>
      </c>
      <c r="L1076" s="71"/>
      <c r="M1076" s="220" t="s">
        <v>21</v>
      </c>
      <c r="N1076" s="221" t="s">
        <v>43</v>
      </c>
      <c r="O1076" s="46"/>
      <c r="P1076" s="222">
        <f>O1076*H1076</f>
        <v>0</v>
      </c>
      <c r="Q1076" s="222">
        <v>0.0060000000000000001</v>
      </c>
      <c r="R1076" s="222">
        <f>Q1076*H1076</f>
        <v>0.105036</v>
      </c>
      <c r="S1076" s="222">
        <v>0</v>
      </c>
      <c r="T1076" s="223">
        <f>S1076*H1076</f>
        <v>0</v>
      </c>
      <c r="AR1076" s="23" t="s">
        <v>248</v>
      </c>
      <c r="AT1076" s="23" t="s">
        <v>149</v>
      </c>
      <c r="AU1076" s="23" t="s">
        <v>84</v>
      </c>
      <c r="AY1076" s="23" t="s">
        <v>147</v>
      </c>
      <c r="BE1076" s="224">
        <f>IF(N1076="základní",J1076,0)</f>
        <v>0</v>
      </c>
      <c r="BF1076" s="224">
        <f>IF(N1076="snížená",J1076,0)</f>
        <v>0</v>
      </c>
      <c r="BG1076" s="224">
        <f>IF(N1076="zákl. přenesená",J1076,0)</f>
        <v>0</v>
      </c>
      <c r="BH1076" s="224">
        <f>IF(N1076="sníž. přenesená",J1076,0)</f>
        <v>0</v>
      </c>
      <c r="BI1076" s="224">
        <f>IF(N1076="nulová",J1076,0)</f>
        <v>0</v>
      </c>
      <c r="BJ1076" s="23" t="s">
        <v>77</v>
      </c>
      <c r="BK1076" s="224">
        <f>ROUND(I1076*H1076,2)</f>
        <v>0</v>
      </c>
      <c r="BL1076" s="23" t="s">
        <v>248</v>
      </c>
      <c r="BM1076" s="23" t="s">
        <v>1348</v>
      </c>
    </row>
    <row r="1077" s="1" customFormat="1">
      <c r="B1077" s="45"/>
      <c r="C1077" s="73"/>
      <c r="D1077" s="225" t="s">
        <v>156</v>
      </c>
      <c r="E1077" s="73"/>
      <c r="F1077" s="226" t="s">
        <v>1349</v>
      </c>
      <c r="G1077" s="73"/>
      <c r="H1077" s="73"/>
      <c r="I1077" s="184"/>
      <c r="J1077" s="73"/>
      <c r="K1077" s="73"/>
      <c r="L1077" s="71"/>
      <c r="M1077" s="227"/>
      <c r="N1077" s="46"/>
      <c r="O1077" s="46"/>
      <c r="P1077" s="46"/>
      <c r="Q1077" s="46"/>
      <c r="R1077" s="46"/>
      <c r="S1077" s="46"/>
      <c r="T1077" s="94"/>
      <c r="AT1077" s="23" t="s">
        <v>156</v>
      </c>
      <c r="AU1077" s="23" t="s">
        <v>84</v>
      </c>
    </row>
    <row r="1078" s="11" customFormat="1">
      <c r="B1078" s="228"/>
      <c r="C1078" s="229"/>
      <c r="D1078" s="225" t="s">
        <v>158</v>
      </c>
      <c r="E1078" s="230" t="s">
        <v>21</v>
      </c>
      <c r="F1078" s="231" t="s">
        <v>351</v>
      </c>
      <c r="G1078" s="229"/>
      <c r="H1078" s="230" t="s">
        <v>21</v>
      </c>
      <c r="I1078" s="232"/>
      <c r="J1078" s="229"/>
      <c r="K1078" s="229"/>
      <c r="L1078" s="233"/>
      <c r="M1078" s="234"/>
      <c r="N1078" s="235"/>
      <c r="O1078" s="235"/>
      <c r="P1078" s="235"/>
      <c r="Q1078" s="235"/>
      <c r="R1078" s="235"/>
      <c r="S1078" s="235"/>
      <c r="T1078" s="236"/>
      <c r="AT1078" s="237" t="s">
        <v>158</v>
      </c>
      <c r="AU1078" s="237" t="s">
        <v>84</v>
      </c>
      <c r="AV1078" s="11" t="s">
        <v>77</v>
      </c>
      <c r="AW1078" s="11" t="s">
        <v>35</v>
      </c>
      <c r="AX1078" s="11" t="s">
        <v>72</v>
      </c>
      <c r="AY1078" s="237" t="s">
        <v>147</v>
      </c>
    </row>
    <row r="1079" s="12" customFormat="1">
      <c r="B1079" s="238"/>
      <c r="C1079" s="239"/>
      <c r="D1079" s="225" t="s">
        <v>158</v>
      </c>
      <c r="E1079" s="240" t="s">
        <v>21</v>
      </c>
      <c r="F1079" s="241" t="s">
        <v>1350</v>
      </c>
      <c r="G1079" s="239"/>
      <c r="H1079" s="242">
        <v>17.506</v>
      </c>
      <c r="I1079" s="243"/>
      <c r="J1079" s="239"/>
      <c r="K1079" s="239"/>
      <c r="L1079" s="244"/>
      <c r="M1079" s="245"/>
      <c r="N1079" s="246"/>
      <c r="O1079" s="246"/>
      <c r="P1079" s="246"/>
      <c r="Q1079" s="246"/>
      <c r="R1079" s="246"/>
      <c r="S1079" s="246"/>
      <c r="T1079" s="247"/>
      <c r="AT1079" s="248" t="s">
        <v>158</v>
      </c>
      <c r="AU1079" s="248" t="s">
        <v>84</v>
      </c>
      <c r="AV1079" s="12" t="s">
        <v>84</v>
      </c>
      <c r="AW1079" s="12" t="s">
        <v>35</v>
      </c>
      <c r="AX1079" s="12" t="s">
        <v>72</v>
      </c>
      <c r="AY1079" s="248" t="s">
        <v>147</v>
      </c>
    </row>
    <row r="1080" s="13" customFormat="1">
      <c r="B1080" s="249"/>
      <c r="C1080" s="250"/>
      <c r="D1080" s="225" t="s">
        <v>158</v>
      </c>
      <c r="E1080" s="251" t="s">
        <v>21</v>
      </c>
      <c r="F1080" s="252" t="s">
        <v>161</v>
      </c>
      <c r="G1080" s="250"/>
      <c r="H1080" s="253">
        <v>17.506</v>
      </c>
      <c r="I1080" s="254"/>
      <c r="J1080" s="250"/>
      <c r="K1080" s="250"/>
      <c r="L1080" s="255"/>
      <c r="M1080" s="256"/>
      <c r="N1080" s="257"/>
      <c r="O1080" s="257"/>
      <c r="P1080" s="257"/>
      <c r="Q1080" s="257"/>
      <c r="R1080" s="257"/>
      <c r="S1080" s="257"/>
      <c r="T1080" s="258"/>
      <c r="AT1080" s="259" t="s">
        <v>158</v>
      </c>
      <c r="AU1080" s="259" t="s">
        <v>84</v>
      </c>
      <c r="AV1080" s="13" t="s">
        <v>154</v>
      </c>
      <c r="AW1080" s="13" t="s">
        <v>35</v>
      </c>
      <c r="AX1080" s="13" t="s">
        <v>77</v>
      </c>
      <c r="AY1080" s="259" t="s">
        <v>147</v>
      </c>
    </row>
    <row r="1081" s="1" customFormat="1" ht="16.5" customHeight="1">
      <c r="B1081" s="45"/>
      <c r="C1081" s="260" t="s">
        <v>1351</v>
      </c>
      <c r="D1081" s="260" t="s">
        <v>237</v>
      </c>
      <c r="E1081" s="261" t="s">
        <v>1352</v>
      </c>
      <c r="F1081" s="262" t="s">
        <v>1353</v>
      </c>
      <c r="G1081" s="263" t="s">
        <v>152</v>
      </c>
      <c r="H1081" s="264">
        <v>17.856000000000002</v>
      </c>
      <c r="I1081" s="265"/>
      <c r="J1081" s="266">
        <f>ROUND(I1081*H1081,2)</f>
        <v>0</v>
      </c>
      <c r="K1081" s="262" t="s">
        <v>153</v>
      </c>
      <c r="L1081" s="267"/>
      <c r="M1081" s="268" t="s">
        <v>21</v>
      </c>
      <c r="N1081" s="269" t="s">
        <v>43</v>
      </c>
      <c r="O1081" s="46"/>
      <c r="P1081" s="222">
        <f>O1081*H1081</f>
        <v>0</v>
      </c>
      <c r="Q1081" s="222">
        <v>0.00175</v>
      </c>
      <c r="R1081" s="222">
        <f>Q1081*H1081</f>
        <v>0.031248000000000005</v>
      </c>
      <c r="S1081" s="222">
        <v>0</v>
      </c>
      <c r="T1081" s="223">
        <f>S1081*H1081</f>
        <v>0</v>
      </c>
      <c r="AR1081" s="23" t="s">
        <v>347</v>
      </c>
      <c r="AT1081" s="23" t="s">
        <v>237</v>
      </c>
      <c r="AU1081" s="23" t="s">
        <v>84</v>
      </c>
      <c r="AY1081" s="23" t="s">
        <v>147</v>
      </c>
      <c r="BE1081" s="224">
        <f>IF(N1081="základní",J1081,0)</f>
        <v>0</v>
      </c>
      <c r="BF1081" s="224">
        <f>IF(N1081="snížená",J1081,0)</f>
        <v>0</v>
      </c>
      <c r="BG1081" s="224">
        <f>IF(N1081="zákl. přenesená",J1081,0)</f>
        <v>0</v>
      </c>
      <c r="BH1081" s="224">
        <f>IF(N1081="sníž. přenesená",J1081,0)</f>
        <v>0</v>
      </c>
      <c r="BI1081" s="224">
        <f>IF(N1081="nulová",J1081,0)</f>
        <v>0</v>
      </c>
      <c r="BJ1081" s="23" t="s">
        <v>77</v>
      </c>
      <c r="BK1081" s="224">
        <f>ROUND(I1081*H1081,2)</f>
        <v>0</v>
      </c>
      <c r="BL1081" s="23" t="s">
        <v>248</v>
      </c>
      <c r="BM1081" s="23" t="s">
        <v>1354</v>
      </c>
    </row>
    <row r="1082" s="12" customFormat="1">
      <c r="B1082" s="238"/>
      <c r="C1082" s="239"/>
      <c r="D1082" s="225" t="s">
        <v>158</v>
      </c>
      <c r="E1082" s="239"/>
      <c r="F1082" s="241" t="s">
        <v>1355</v>
      </c>
      <c r="G1082" s="239"/>
      <c r="H1082" s="242">
        <v>17.856000000000002</v>
      </c>
      <c r="I1082" s="243"/>
      <c r="J1082" s="239"/>
      <c r="K1082" s="239"/>
      <c r="L1082" s="244"/>
      <c r="M1082" s="245"/>
      <c r="N1082" s="246"/>
      <c r="O1082" s="246"/>
      <c r="P1082" s="246"/>
      <c r="Q1082" s="246"/>
      <c r="R1082" s="246"/>
      <c r="S1082" s="246"/>
      <c r="T1082" s="247"/>
      <c r="AT1082" s="248" t="s">
        <v>158</v>
      </c>
      <c r="AU1082" s="248" t="s">
        <v>84</v>
      </c>
      <c r="AV1082" s="12" t="s">
        <v>84</v>
      </c>
      <c r="AW1082" s="12" t="s">
        <v>6</v>
      </c>
      <c r="AX1082" s="12" t="s">
        <v>77</v>
      </c>
      <c r="AY1082" s="248" t="s">
        <v>147</v>
      </c>
    </row>
    <row r="1083" s="1" customFormat="1" ht="25.5" customHeight="1">
      <c r="B1083" s="45"/>
      <c r="C1083" s="213" t="s">
        <v>1356</v>
      </c>
      <c r="D1083" s="213" t="s">
        <v>149</v>
      </c>
      <c r="E1083" s="214" t="s">
        <v>1357</v>
      </c>
      <c r="F1083" s="215" t="s">
        <v>1358</v>
      </c>
      <c r="G1083" s="216" t="s">
        <v>152</v>
      </c>
      <c r="H1083" s="217">
        <v>543.24000000000001</v>
      </c>
      <c r="I1083" s="218"/>
      <c r="J1083" s="219">
        <f>ROUND(I1083*H1083,2)</f>
        <v>0</v>
      </c>
      <c r="K1083" s="215" t="s">
        <v>153</v>
      </c>
      <c r="L1083" s="71"/>
      <c r="M1083" s="220" t="s">
        <v>21</v>
      </c>
      <c r="N1083" s="221" t="s">
        <v>43</v>
      </c>
      <c r="O1083" s="46"/>
      <c r="P1083" s="222">
        <f>O1083*H1083</f>
        <v>0</v>
      </c>
      <c r="Q1083" s="222">
        <v>0.00116</v>
      </c>
      <c r="R1083" s="222">
        <f>Q1083*H1083</f>
        <v>0.63015840000000001</v>
      </c>
      <c r="S1083" s="222">
        <v>0</v>
      </c>
      <c r="T1083" s="223">
        <f>S1083*H1083</f>
        <v>0</v>
      </c>
      <c r="AR1083" s="23" t="s">
        <v>248</v>
      </c>
      <c r="AT1083" s="23" t="s">
        <v>149</v>
      </c>
      <c r="AU1083" s="23" t="s">
        <v>84</v>
      </c>
      <c r="AY1083" s="23" t="s">
        <v>147</v>
      </c>
      <c r="BE1083" s="224">
        <f>IF(N1083="základní",J1083,0)</f>
        <v>0</v>
      </c>
      <c r="BF1083" s="224">
        <f>IF(N1083="snížená",J1083,0)</f>
        <v>0</v>
      </c>
      <c r="BG1083" s="224">
        <f>IF(N1083="zákl. přenesená",J1083,0)</f>
        <v>0</v>
      </c>
      <c r="BH1083" s="224">
        <f>IF(N1083="sníž. přenesená",J1083,0)</f>
        <v>0</v>
      </c>
      <c r="BI1083" s="224">
        <f>IF(N1083="nulová",J1083,0)</f>
        <v>0</v>
      </c>
      <c r="BJ1083" s="23" t="s">
        <v>77</v>
      </c>
      <c r="BK1083" s="224">
        <f>ROUND(I1083*H1083,2)</f>
        <v>0</v>
      </c>
      <c r="BL1083" s="23" t="s">
        <v>248</v>
      </c>
      <c r="BM1083" s="23" t="s">
        <v>1359</v>
      </c>
    </row>
    <row r="1084" s="1" customFormat="1">
      <c r="B1084" s="45"/>
      <c r="C1084" s="73"/>
      <c r="D1084" s="225" t="s">
        <v>156</v>
      </c>
      <c r="E1084" s="73"/>
      <c r="F1084" s="226" t="s">
        <v>1360</v>
      </c>
      <c r="G1084" s="73"/>
      <c r="H1084" s="73"/>
      <c r="I1084" s="184"/>
      <c r="J1084" s="73"/>
      <c r="K1084" s="73"/>
      <c r="L1084" s="71"/>
      <c r="M1084" s="227"/>
      <c r="N1084" s="46"/>
      <c r="O1084" s="46"/>
      <c r="P1084" s="46"/>
      <c r="Q1084" s="46"/>
      <c r="R1084" s="46"/>
      <c r="S1084" s="46"/>
      <c r="T1084" s="94"/>
      <c r="AT1084" s="23" t="s">
        <v>156</v>
      </c>
      <c r="AU1084" s="23" t="s">
        <v>84</v>
      </c>
    </row>
    <row r="1085" s="11" customFormat="1">
      <c r="B1085" s="228"/>
      <c r="C1085" s="229"/>
      <c r="D1085" s="225" t="s">
        <v>158</v>
      </c>
      <c r="E1085" s="230" t="s">
        <v>21</v>
      </c>
      <c r="F1085" s="231" t="s">
        <v>1232</v>
      </c>
      <c r="G1085" s="229"/>
      <c r="H1085" s="230" t="s">
        <v>21</v>
      </c>
      <c r="I1085" s="232"/>
      <c r="J1085" s="229"/>
      <c r="K1085" s="229"/>
      <c r="L1085" s="233"/>
      <c r="M1085" s="234"/>
      <c r="N1085" s="235"/>
      <c r="O1085" s="235"/>
      <c r="P1085" s="235"/>
      <c r="Q1085" s="235"/>
      <c r="R1085" s="235"/>
      <c r="S1085" s="235"/>
      <c r="T1085" s="236"/>
      <c r="AT1085" s="237" t="s">
        <v>158</v>
      </c>
      <c r="AU1085" s="237" t="s">
        <v>84</v>
      </c>
      <c r="AV1085" s="11" t="s">
        <v>77</v>
      </c>
      <c r="AW1085" s="11" t="s">
        <v>35</v>
      </c>
      <c r="AX1085" s="11" t="s">
        <v>72</v>
      </c>
      <c r="AY1085" s="237" t="s">
        <v>147</v>
      </c>
    </row>
    <row r="1086" s="12" customFormat="1">
      <c r="B1086" s="238"/>
      <c r="C1086" s="239"/>
      <c r="D1086" s="225" t="s">
        <v>158</v>
      </c>
      <c r="E1086" s="240" t="s">
        <v>21</v>
      </c>
      <c r="F1086" s="241" t="s">
        <v>1233</v>
      </c>
      <c r="G1086" s="239"/>
      <c r="H1086" s="242">
        <v>543.24000000000001</v>
      </c>
      <c r="I1086" s="243"/>
      <c r="J1086" s="239"/>
      <c r="K1086" s="239"/>
      <c r="L1086" s="244"/>
      <c r="M1086" s="245"/>
      <c r="N1086" s="246"/>
      <c r="O1086" s="246"/>
      <c r="P1086" s="246"/>
      <c r="Q1086" s="246"/>
      <c r="R1086" s="246"/>
      <c r="S1086" s="246"/>
      <c r="T1086" s="247"/>
      <c r="AT1086" s="248" t="s">
        <v>158</v>
      </c>
      <c r="AU1086" s="248" t="s">
        <v>84</v>
      </c>
      <c r="AV1086" s="12" t="s">
        <v>84</v>
      </c>
      <c r="AW1086" s="12" t="s">
        <v>35</v>
      </c>
      <c r="AX1086" s="12" t="s">
        <v>72</v>
      </c>
      <c r="AY1086" s="248" t="s">
        <v>147</v>
      </c>
    </row>
    <row r="1087" s="13" customFormat="1">
      <c r="B1087" s="249"/>
      <c r="C1087" s="250"/>
      <c r="D1087" s="225" t="s">
        <v>158</v>
      </c>
      <c r="E1087" s="251" t="s">
        <v>21</v>
      </c>
      <c r="F1087" s="252" t="s">
        <v>161</v>
      </c>
      <c r="G1087" s="250"/>
      <c r="H1087" s="253">
        <v>543.24000000000001</v>
      </c>
      <c r="I1087" s="254"/>
      <c r="J1087" s="250"/>
      <c r="K1087" s="250"/>
      <c r="L1087" s="255"/>
      <c r="M1087" s="256"/>
      <c r="N1087" s="257"/>
      <c r="O1087" s="257"/>
      <c r="P1087" s="257"/>
      <c r="Q1087" s="257"/>
      <c r="R1087" s="257"/>
      <c r="S1087" s="257"/>
      <c r="T1087" s="258"/>
      <c r="AT1087" s="259" t="s">
        <v>158</v>
      </c>
      <c r="AU1087" s="259" t="s">
        <v>84</v>
      </c>
      <c r="AV1087" s="13" t="s">
        <v>154</v>
      </c>
      <c r="AW1087" s="13" t="s">
        <v>35</v>
      </c>
      <c r="AX1087" s="13" t="s">
        <v>77</v>
      </c>
      <c r="AY1087" s="259" t="s">
        <v>147</v>
      </c>
    </row>
    <row r="1088" s="1" customFormat="1" ht="16.5" customHeight="1">
      <c r="B1088" s="45"/>
      <c r="C1088" s="260" t="s">
        <v>1361</v>
      </c>
      <c r="D1088" s="260" t="s">
        <v>237</v>
      </c>
      <c r="E1088" s="261" t="s">
        <v>1362</v>
      </c>
      <c r="F1088" s="262" t="s">
        <v>1363</v>
      </c>
      <c r="G1088" s="263" t="s">
        <v>152</v>
      </c>
      <c r="H1088" s="264">
        <v>570.40200000000004</v>
      </c>
      <c r="I1088" s="265"/>
      <c r="J1088" s="266">
        <f>ROUND(I1088*H1088,2)</f>
        <v>0</v>
      </c>
      <c r="K1088" s="262" t="s">
        <v>153</v>
      </c>
      <c r="L1088" s="267"/>
      <c r="M1088" s="268" t="s">
        <v>21</v>
      </c>
      <c r="N1088" s="269" t="s">
        <v>43</v>
      </c>
      <c r="O1088" s="46"/>
      <c r="P1088" s="222">
        <f>O1088*H1088</f>
        <v>0</v>
      </c>
      <c r="Q1088" s="222">
        <v>0.0035000000000000001</v>
      </c>
      <c r="R1088" s="222">
        <f>Q1088*H1088</f>
        <v>1.9964070000000003</v>
      </c>
      <c r="S1088" s="222">
        <v>0</v>
      </c>
      <c r="T1088" s="223">
        <f>S1088*H1088</f>
        <v>0</v>
      </c>
      <c r="AR1088" s="23" t="s">
        <v>347</v>
      </c>
      <c r="AT1088" s="23" t="s">
        <v>237</v>
      </c>
      <c r="AU1088" s="23" t="s">
        <v>84</v>
      </c>
      <c r="AY1088" s="23" t="s">
        <v>147</v>
      </c>
      <c r="BE1088" s="224">
        <f>IF(N1088="základní",J1088,0)</f>
        <v>0</v>
      </c>
      <c r="BF1088" s="224">
        <f>IF(N1088="snížená",J1088,0)</f>
        <v>0</v>
      </c>
      <c r="BG1088" s="224">
        <f>IF(N1088="zákl. přenesená",J1088,0)</f>
        <v>0</v>
      </c>
      <c r="BH1088" s="224">
        <f>IF(N1088="sníž. přenesená",J1088,0)</f>
        <v>0</v>
      </c>
      <c r="BI1088" s="224">
        <f>IF(N1088="nulová",J1088,0)</f>
        <v>0</v>
      </c>
      <c r="BJ1088" s="23" t="s">
        <v>77</v>
      </c>
      <c r="BK1088" s="224">
        <f>ROUND(I1088*H1088,2)</f>
        <v>0</v>
      </c>
      <c r="BL1088" s="23" t="s">
        <v>248</v>
      </c>
      <c r="BM1088" s="23" t="s">
        <v>1364</v>
      </c>
    </row>
    <row r="1089" s="12" customFormat="1">
      <c r="B1089" s="238"/>
      <c r="C1089" s="239"/>
      <c r="D1089" s="225" t="s">
        <v>158</v>
      </c>
      <c r="E1089" s="239"/>
      <c r="F1089" s="241" t="s">
        <v>1365</v>
      </c>
      <c r="G1089" s="239"/>
      <c r="H1089" s="242">
        <v>570.40200000000004</v>
      </c>
      <c r="I1089" s="243"/>
      <c r="J1089" s="239"/>
      <c r="K1089" s="239"/>
      <c r="L1089" s="244"/>
      <c r="M1089" s="245"/>
      <c r="N1089" s="246"/>
      <c r="O1089" s="246"/>
      <c r="P1089" s="246"/>
      <c r="Q1089" s="246"/>
      <c r="R1089" s="246"/>
      <c r="S1089" s="246"/>
      <c r="T1089" s="247"/>
      <c r="AT1089" s="248" t="s">
        <v>158</v>
      </c>
      <c r="AU1089" s="248" t="s">
        <v>84</v>
      </c>
      <c r="AV1089" s="12" t="s">
        <v>84</v>
      </c>
      <c r="AW1089" s="12" t="s">
        <v>6</v>
      </c>
      <c r="AX1089" s="12" t="s">
        <v>77</v>
      </c>
      <c r="AY1089" s="248" t="s">
        <v>147</v>
      </c>
    </row>
    <row r="1090" s="1" customFormat="1" ht="25.5" customHeight="1">
      <c r="B1090" s="45"/>
      <c r="C1090" s="213" t="s">
        <v>1366</v>
      </c>
      <c r="D1090" s="213" t="s">
        <v>149</v>
      </c>
      <c r="E1090" s="214" t="s">
        <v>1367</v>
      </c>
      <c r="F1090" s="215" t="s">
        <v>1368</v>
      </c>
      <c r="G1090" s="216" t="s">
        <v>152</v>
      </c>
      <c r="H1090" s="217">
        <v>586.02800000000002</v>
      </c>
      <c r="I1090" s="218"/>
      <c r="J1090" s="219">
        <f>ROUND(I1090*H1090,2)</f>
        <v>0</v>
      </c>
      <c r="K1090" s="215" t="s">
        <v>153</v>
      </c>
      <c r="L1090" s="71"/>
      <c r="M1090" s="220" t="s">
        <v>21</v>
      </c>
      <c r="N1090" s="221" t="s">
        <v>43</v>
      </c>
      <c r="O1090" s="46"/>
      <c r="P1090" s="222">
        <f>O1090*H1090</f>
        <v>0</v>
      </c>
      <c r="Q1090" s="222">
        <v>0</v>
      </c>
      <c r="R1090" s="222">
        <f>Q1090*H1090</f>
        <v>0</v>
      </c>
      <c r="S1090" s="222">
        <v>0</v>
      </c>
      <c r="T1090" s="223">
        <f>S1090*H1090</f>
        <v>0</v>
      </c>
      <c r="AR1090" s="23" t="s">
        <v>248</v>
      </c>
      <c r="AT1090" s="23" t="s">
        <v>149</v>
      </c>
      <c r="AU1090" s="23" t="s">
        <v>84</v>
      </c>
      <c r="AY1090" s="23" t="s">
        <v>147</v>
      </c>
      <c r="BE1090" s="224">
        <f>IF(N1090="základní",J1090,0)</f>
        <v>0</v>
      </c>
      <c r="BF1090" s="224">
        <f>IF(N1090="snížená",J1090,0)</f>
        <v>0</v>
      </c>
      <c r="BG1090" s="224">
        <f>IF(N1090="zákl. přenesená",J1090,0)</f>
        <v>0</v>
      </c>
      <c r="BH1090" s="224">
        <f>IF(N1090="sníž. přenesená",J1090,0)</f>
        <v>0</v>
      </c>
      <c r="BI1090" s="224">
        <f>IF(N1090="nulová",J1090,0)</f>
        <v>0</v>
      </c>
      <c r="BJ1090" s="23" t="s">
        <v>77</v>
      </c>
      <c r="BK1090" s="224">
        <f>ROUND(I1090*H1090,2)</f>
        <v>0</v>
      </c>
      <c r="BL1090" s="23" t="s">
        <v>248</v>
      </c>
      <c r="BM1090" s="23" t="s">
        <v>1369</v>
      </c>
    </row>
    <row r="1091" s="1" customFormat="1">
      <c r="B1091" s="45"/>
      <c r="C1091" s="73"/>
      <c r="D1091" s="225" t="s">
        <v>156</v>
      </c>
      <c r="E1091" s="73"/>
      <c r="F1091" s="226" t="s">
        <v>1360</v>
      </c>
      <c r="G1091" s="73"/>
      <c r="H1091" s="73"/>
      <c r="I1091" s="184"/>
      <c r="J1091" s="73"/>
      <c r="K1091" s="73"/>
      <c r="L1091" s="71"/>
      <c r="M1091" s="227"/>
      <c r="N1091" s="46"/>
      <c r="O1091" s="46"/>
      <c r="P1091" s="46"/>
      <c r="Q1091" s="46"/>
      <c r="R1091" s="46"/>
      <c r="S1091" s="46"/>
      <c r="T1091" s="94"/>
      <c r="AT1091" s="23" t="s">
        <v>156</v>
      </c>
      <c r="AU1091" s="23" t="s">
        <v>84</v>
      </c>
    </row>
    <row r="1092" s="11" customFormat="1">
      <c r="B1092" s="228"/>
      <c r="C1092" s="229"/>
      <c r="D1092" s="225" t="s">
        <v>158</v>
      </c>
      <c r="E1092" s="230" t="s">
        <v>21</v>
      </c>
      <c r="F1092" s="231" t="s">
        <v>1232</v>
      </c>
      <c r="G1092" s="229"/>
      <c r="H1092" s="230" t="s">
        <v>21</v>
      </c>
      <c r="I1092" s="232"/>
      <c r="J1092" s="229"/>
      <c r="K1092" s="229"/>
      <c r="L1092" s="233"/>
      <c r="M1092" s="234"/>
      <c r="N1092" s="235"/>
      <c r="O1092" s="235"/>
      <c r="P1092" s="235"/>
      <c r="Q1092" s="235"/>
      <c r="R1092" s="235"/>
      <c r="S1092" s="235"/>
      <c r="T1092" s="236"/>
      <c r="AT1092" s="237" t="s">
        <v>158</v>
      </c>
      <c r="AU1092" s="237" t="s">
        <v>84</v>
      </c>
      <c r="AV1092" s="11" t="s">
        <v>77</v>
      </c>
      <c r="AW1092" s="11" t="s">
        <v>35</v>
      </c>
      <c r="AX1092" s="11" t="s">
        <v>72</v>
      </c>
      <c r="AY1092" s="237" t="s">
        <v>147</v>
      </c>
    </row>
    <row r="1093" s="12" customFormat="1">
      <c r="B1093" s="238"/>
      <c r="C1093" s="239"/>
      <c r="D1093" s="225" t="s">
        <v>158</v>
      </c>
      <c r="E1093" s="240" t="s">
        <v>21</v>
      </c>
      <c r="F1093" s="241" t="s">
        <v>1233</v>
      </c>
      <c r="G1093" s="239"/>
      <c r="H1093" s="242">
        <v>543.24000000000001</v>
      </c>
      <c r="I1093" s="243"/>
      <c r="J1093" s="239"/>
      <c r="K1093" s="239"/>
      <c r="L1093" s="244"/>
      <c r="M1093" s="245"/>
      <c r="N1093" s="246"/>
      <c r="O1093" s="246"/>
      <c r="P1093" s="246"/>
      <c r="Q1093" s="246"/>
      <c r="R1093" s="246"/>
      <c r="S1093" s="246"/>
      <c r="T1093" s="247"/>
      <c r="AT1093" s="248" t="s">
        <v>158</v>
      </c>
      <c r="AU1093" s="248" t="s">
        <v>84</v>
      </c>
      <c r="AV1093" s="12" t="s">
        <v>84</v>
      </c>
      <c r="AW1093" s="12" t="s">
        <v>35</v>
      </c>
      <c r="AX1093" s="12" t="s">
        <v>72</v>
      </c>
      <c r="AY1093" s="248" t="s">
        <v>147</v>
      </c>
    </row>
    <row r="1094" s="12" customFormat="1">
      <c r="B1094" s="238"/>
      <c r="C1094" s="239"/>
      <c r="D1094" s="225" t="s">
        <v>158</v>
      </c>
      <c r="E1094" s="240" t="s">
        <v>21</v>
      </c>
      <c r="F1094" s="241" t="s">
        <v>1234</v>
      </c>
      <c r="G1094" s="239"/>
      <c r="H1094" s="242">
        <v>14.888</v>
      </c>
      <c r="I1094" s="243"/>
      <c r="J1094" s="239"/>
      <c r="K1094" s="239"/>
      <c r="L1094" s="244"/>
      <c r="M1094" s="245"/>
      <c r="N1094" s="246"/>
      <c r="O1094" s="246"/>
      <c r="P1094" s="246"/>
      <c r="Q1094" s="246"/>
      <c r="R1094" s="246"/>
      <c r="S1094" s="246"/>
      <c r="T1094" s="247"/>
      <c r="AT1094" s="248" t="s">
        <v>158</v>
      </c>
      <c r="AU1094" s="248" t="s">
        <v>84</v>
      </c>
      <c r="AV1094" s="12" t="s">
        <v>84</v>
      </c>
      <c r="AW1094" s="12" t="s">
        <v>35</v>
      </c>
      <c r="AX1094" s="12" t="s">
        <v>72</v>
      </c>
      <c r="AY1094" s="248" t="s">
        <v>147</v>
      </c>
    </row>
    <row r="1095" s="12" customFormat="1">
      <c r="B1095" s="238"/>
      <c r="C1095" s="239"/>
      <c r="D1095" s="225" t="s">
        <v>158</v>
      </c>
      <c r="E1095" s="240" t="s">
        <v>21</v>
      </c>
      <c r="F1095" s="241" t="s">
        <v>1235</v>
      </c>
      <c r="G1095" s="239"/>
      <c r="H1095" s="242">
        <v>14.65</v>
      </c>
      <c r="I1095" s="243"/>
      <c r="J1095" s="239"/>
      <c r="K1095" s="239"/>
      <c r="L1095" s="244"/>
      <c r="M1095" s="245"/>
      <c r="N1095" s="246"/>
      <c r="O1095" s="246"/>
      <c r="P1095" s="246"/>
      <c r="Q1095" s="246"/>
      <c r="R1095" s="246"/>
      <c r="S1095" s="246"/>
      <c r="T1095" s="247"/>
      <c r="AT1095" s="248" t="s">
        <v>158</v>
      </c>
      <c r="AU1095" s="248" t="s">
        <v>84</v>
      </c>
      <c r="AV1095" s="12" t="s">
        <v>84</v>
      </c>
      <c r="AW1095" s="12" t="s">
        <v>35</v>
      </c>
      <c r="AX1095" s="12" t="s">
        <v>72</v>
      </c>
      <c r="AY1095" s="248" t="s">
        <v>147</v>
      </c>
    </row>
    <row r="1096" s="12" customFormat="1">
      <c r="B1096" s="238"/>
      <c r="C1096" s="239"/>
      <c r="D1096" s="225" t="s">
        <v>158</v>
      </c>
      <c r="E1096" s="240" t="s">
        <v>21</v>
      </c>
      <c r="F1096" s="241" t="s">
        <v>1236</v>
      </c>
      <c r="G1096" s="239"/>
      <c r="H1096" s="242">
        <v>13.25</v>
      </c>
      <c r="I1096" s="243"/>
      <c r="J1096" s="239"/>
      <c r="K1096" s="239"/>
      <c r="L1096" s="244"/>
      <c r="M1096" s="245"/>
      <c r="N1096" s="246"/>
      <c r="O1096" s="246"/>
      <c r="P1096" s="246"/>
      <c r="Q1096" s="246"/>
      <c r="R1096" s="246"/>
      <c r="S1096" s="246"/>
      <c r="T1096" s="247"/>
      <c r="AT1096" s="248" t="s">
        <v>158</v>
      </c>
      <c r="AU1096" s="248" t="s">
        <v>84</v>
      </c>
      <c r="AV1096" s="12" t="s">
        <v>84</v>
      </c>
      <c r="AW1096" s="12" t="s">
        <v>35</v>
      </c>
      <c r="AX1096" s="12" t="s">
        <v>72</v>
      </c>
      <c r="AY1096" s="248" t="s">
        <v>147</v>
      </c>
    </row>
    <row r="1097" s="13" customFormat="1">
      <c r="B1097" s="249"/>
      <c r="C1097" s="250"/>
      <c r="D1097" s="225" t="s">
        <v>158</v>
      </c>
      <c r="E1097" s="251" t="s">
        <v>21</v>
      </c>
      <c r="F1097" s="252" t="s">
        <v>161</v>
      </c>
      <c r="G1097" s="250"/>
      <c r="H1097" s="253">
        <v>586.02800000000002</v>
      </c>
      <c r="I1097" s="254"/>
      <c r="J1097" s="250"/>
      <c r="K1097" s="250"/>
      <c r="L1097" s="255"/>
      <c r="M1097" s="256"/>
      <c r="N1097" s="257"/>
      <c r="O1097" s="257"/>
      <c r="P1097" s="257"/>
      <c r="Q1097" s="257"/>
      <c r="R1097" s="257"/>
      <c r="S1097" s="257"/>
      <c r="T1097" s="258"/>
      <c r="AT1097" s="259" t="s">
        <v>158</v>
      </c>
      <c r="AU1097" s="259" t="s">
        <v>84</v>
      </c>
      <c r="AV1097" s="13" t="s">
        <v>154</v>
      </c>
      <c r="AW1097" s="13" t="s">
        <v>35</v>
      </c>
      <c r="AX1097" s="13" t="s">
        <v>77</v>
      </c>
      <c r="AY1097" s="259" t="s">
        <v>147</v>
      </c>
    </row>
    <row r="1098" s="1" customFormat="1" ht="16.5" customHeight="1">
      <c r="B1098" s="45"/>
      <c r="C1098" s="260" t="s">
        <v>1370</v>
      </c>
      <c r="D1098" s="260" t="s">
        <v>237</v>
      </c>
      <c r="E1098" s="261" t="s">
        <v>1371</v>
      </c>
      <c r="F1098" s="262" t="s">
        <v>1372</v>
      </c>
      <c r="G1098" s="263" t="s">
        <v>152</v>
      </c>
      <c r="H1098" s="264">
        <v>615.32899999999995</v>
      </c>
      <c r="I1098" s="265"/>
      <c r="J1098" s="266">
        <f>ROUND(I1098*H1098,2)</f>
        <v>0</v>
      </c>
      <c r="K1098" s="262" t="s">
        <v>153</v>
      </c>
      <c r="L1098" s="267"/>
      <c r="M1098" s="268" t="s">
        <v>21</v>
      </c>
      <c r="N1098" s="269" t="s">
        <v>43</v>
      </c>
      <c r="O1098" s="46"/>
      <c r="P1098" s="222">
        <f>O1098*H1098</f>
        <v>0</v>
      </c>
      <c r="Q1098" s="222">
        <v>0.0030000000000000001</v>
      </c>
      <c r="R1098" s="222">
        <f>Q1098*H1098</f>
        <v>1.8459869999999998</v>
      </c>
      <c r="S1098" s="222">
        <v>0</v>
      </c>
      <c r="T1098" s="223">
        <f>S1098*H1098</f>
        <v>0</v>
      </c>
      <c r="AR1098" s="23" t="s">
        <v>347</v>
      </c>
      <c r="AT1098" s="23" t="s">
        <v>237</v>
      </c>
      <c r="AU1098" s="23" t="s">
        <v>84</v>
      </c>
      <c r="AY1098" s="23" t="s">
        <v>147</v>
      </c>
      <c r="BE1098" s="224">
        <f>IF(N1098="základní",J1098,0)</f>
        <v>0</v>
      </c>
      <c r="BF1098" s="224">
        <f>IF(N1098="snížená",J1098,0)</f>
        <v>0</v>
      </c>
      <c r="BG1098" s="224">
        <f>IF(N1098="zákl. přenesená",J1098,0)</f>
        <v>0</v>
      </c>
      <c r="BH1098" s="224">
        <f>IF(N1098="sníž. přenesená",J1098,0)</f>
        <v>0</v>
      </c>
      <c r="BI1098" s="224">
        <f>IF(N1098="nulová",J1098,0)</f>
        <v>0</v>
      </c>
      <c r="BJ1098" s="23" t="s">
        <v>77</v>
      </c>
      <c r="BK1098" s="224">
        <f>ROUND(I1098*H1098,2)</f>
        <v>0</v>
      </c>
      <c r="BL1098" s="23" t="s">
        <v>248</v>
      </c>
      <c r="BM1098" s="23" t="s">
        <v>1373</v>
      </c>
    </row>
    <row r="1099" s="12" customFormat="1">
      <c r="B1099" s="238"/>
      <c r="C1099" s="239"/>
      <c r="D1099" s="225" t="s">
        <v>158</v>
      </c>
      <c r="E1099" s="239"/>
      <c r="F1099" s="241" t="s">
        <v>1374</v>
      </c>
      <c r="G1099" s="239"/>
      <c r="H1099" s="242">
        <v>615.32899999999995</v>
      </c>
      <c r="I1099" s="243"/>
      <c r="J1099" s="239"/>
      <c r="K1099" s="239"/>
      <c r="L1099" s="244"/>
      <c r="M1099" s="245"/>
      <c r="N1099" s="246"/>
      <c r="O1099" s="246"/>
      <c r="P1099" s="246"/>
      <c r="Q1099" s="246"/>
      <c r="R1099" s="246"/>
      <c r="S1099" s="246"/>
      <c r="T1099" s="247"/>
      <c r="AT1099" s="248" t="s">
        <v>158</v>
      </c>
      <c r="AU1099" s="248" t="s">
        <v>84</v>
      </c>
      <c r="AV1099" s="12" t="s">
        <v>84</v>
      </c>
      <c r="AW1099" s="12" t="s">
        <v>6</v>
      </c>
      <c r="AX1099" s="12" t="s">
        <v>77</v>
      </c>
      <c r="AY1099" s="248" t="s">
        <v>147</v>
      </c>
    </row>
    <row r="1100" s="1" customFormat="1" ht="25.5" customHeight="1">
      <c r="B1100" s="45"/>
      <c r="C1100" s="213" t="s">
        <v>1375</v>
      </c>
      <c r="D1100" s="213" t="s">
        <v>149</v>
      </c>
      <c r="E1100" s="214" t="s">
        <v>1376</v>
      </c>
      <c r="F1100" s="215" t="s">
        <v>1377</v>
      </c>
      <c r="G1100" s="216" t="s">
        <v>152</v>
      </c>
      <c r="H1100" s="217">
        <v>42.787999999999997</v>
      </c>
      <c r="I1100" s="218"/>
      <c r="J1100" s="219">
        <f>ROUND(I1100*H1100,2)</f>
        <v>0</v>
      </c>
      <c r="K1100" s="215" t="s">
        <v>153</v>
      </c>
      <c r="L1100" s="71"/>
      <c r="M1100" s="220" t="s">
        <v>21</v>
      </c>
      <c r="N1100" s="221" t="s">
        <v>43</v>
      </c>
      <c r="O1100" s="46"/>
      <c r="P1100" s="222">
        <f>O1100*H1100</f>
        <v>0</v>
      </c>
      <c r="Q1100" s="222">
        <v>0.0020400000000000001</v>
      </c>
      <c r="R1100" s="222">
        <f>Q1100*H1100</f>
        <v>0.087287519999999993</v>
      </c>
      <c r="S1100" s="222">
        <v>0</v>
      </c>
      <c r="T1100" s="223">
        <f>S1100*H1100</f>
        <v>0</v>
      </c>
      <c r="AR1100" s="23" t="s">
        <v>248</v>
      </c>
      <c r="AT1100" s="23" t="s">
        <v>149</v>
      </c>
      <c r="AU1100" s="23" t="s">
        <v>84</v>
      </c>
      <c r="AY1100" s="23" t="s">
        <v>147</v>
      </c>
      <c r="BE1100" s="224">
        <f>IF(N1100="základní",J1100,0)</f>
        <v>0</v>
      </c>
      <c r="BF1100" s="224">
        <f>IF(N1100="snížená",J1100,0)</f>
        <v>0</v>
      </c>
      <c r="BG1100" s="224">
        <f>IF(N1100="zákl. přenesená",J1100,0)</f>
        <v>0</v>
      </c>
      <c r="BH1100" s="224">
        <f>IF(N1100="sníž. přenesená",J1100,0)</f>
        <v>0</v>
      </c>
      <c r="BI1100" s="224">
        <f>IF(N1100="nulová",J1100,0)</f>
        <v>0</v>
      </c>
      <c r="BJ1100" s="23" t="s">
        <v>77</v>
      </c>
      <c r="BK1100" s="224">
        <f>ROUND(I1100*H1100,2)</f>
        <v>0</v>
      </c>
      <c r="BL1100" s="23" t="s">
        <v>248</v>
      </c>
      <c r="BM1100" s="23" t="s">
        <v>1378</v>
      </c>
    </row>
    <row r="1101" s="1" customFormat="1">
      <c r="B1101" s="45"/>
      <c r="C1101" s="73"/>
      <c r="D1101" s="225" t="s">
        <v>156</v>
      </c>
      <c r="E1101" s="73"/>
      <c r="F1101" s="226" t="s">
        <v>1360</v>
      </c>
      <c r="G1101" s="73"/>
      <c r="H1101" s="73"/>
      <c r="I1101" s="184"/>
      <c r="J1101" s="73"/>
      <c r="K1101" s="73"/>
      <c r="L1101" s="71"/>
      <c r="M1101" s="227"/>
      <c r="N1101" s="46"/>
      <c r="O1101" s="46"/>
      <c r="P1101" s="46"/>
      <c r="Q1101" s="46"/>
      <c r="R1101" s="46"/>
      <c r="S1101" s="46"/>
      <c r="T1101" s="94"/>
      <c r="AT1101" s="23" t="s">
        <v>156</v>
      </c>
      <c r="AU1101" s="23" t="s">
        <v>84</v>
      </c>
    </row>
    <row r="1102" s="11" customFormat="1">
      <c r="B1102" s="228"/>
      <c r="C1102" s="229"/>
      <c r="D1102" s="225" t="s">
        <v>158</v>
      </c>
      <c r="E1102" s="230" t="s">
        <v>21</v>
      </c>
      <c r="F1102" s="231" t="s">
        <v>1232</v>
      </c>
      <c r="G1102" s="229"/>
      <c r="H1102" s="230" t="s">
        <v>21</v>
      </c>
      <c r="I1102" s="232"/>
      <c r="J1102" s="229"/>
      <c r="K1102" s="229"/>
      <c r="L1102" s="233"/>
      <c r="M1102" s="234"/>
      <c r="N1102" s="235"/>
      <c r="O1102" s="235"/>
      <c r="P1102" s="235"/>
      <c r="Q1102" s="235"/>
      <c r="R1102" s="235"/>
      <c r="S1102" s="235"/>
      <c r="T1102" s="236"/>
      <c r="AT1102" s="237" t="s">
        <v>158</v>
      </c>
      <c r="AU1102" s="237" t="s">
        <v>84</v>
      </c>
      <c r="AV1102" s="11" t="s">
        <v>77</v>
      </c>
      <c r="AW1102" s="11" t="s">
        <v>35</v>
      </c>
      <c r="AX1102" s="11" t="s">
        <v>72</v>
      </c>
      <c r="AY1102" s="237" t="s">
        <v>147</v>
      </c>
    </row>
    <row r="1103" s="12" customFormat="1">
      <c r="B1103" s="238"/>
      <c r="C1103" s="239"/>
      <c r="D1103" s="225" t="s">
        <v>158</v>
      </c>
      <c r="E1103" s="240" t="s">
        <v>21</v>
      </c>
      <c r="F1103" s="241" t="s">
        <v>1234</v>
      </c>
      <c r="G1103" s="239"/>
      <c r="H1103" s="242">
        <v>14.888</v>
      </c>
      <c r="I1103" s="243"/>
      <c r="J1103" s="239"/>
      <c r="K1103" s="239"/>
      <c r="L1103" s="244"/>
      <c r="M1103" s="245"/>
      <c r="N1103" s="246"/>
      <c r="O1103" s="246"/>
      <c r="P1103" s="246"/>
      <c r="Q1103" s="246"/>
      <c r="R1103" s="246"/>
      <c r="S1103" s="246"/>
      <c r="T1103" s="247"/>
      <c r="AT1103" s="248" t="s">
        <v>158</v>
      </c>
      <c r="AU1103" s="248" t="s">
        <v>84</v>
      </c>
      <c r="AV1103" s="12" t="s">
        <v>84</v>
      </c>
      <c r="AW1103" s="12" t="s">
        <v>35</v>
      </c>
      <c r="AX1103" s="12" t="s">
        <v>72</v>
      </c>
      <c r="AY1103" s="248" t="s">
        <v>147</v>
      </c>
    </row>
    <row r="1104" s="12" customFormat="1">
      <c r="B1104" s="238"/>
      <c r="C1104" s="239"/>
      <c r="D1104" s="225" t="s">
        <v>158</v>
      </c>
      <c r="E1104" s="240" t="s">
        <v>21</v>
      </c>
      <c r="F1104" s="241" t="s">
        <v>1235</v>
      </c>
      <c r="G1104" s="239"/>
      <c r="H1104" s="242">
        <v>14.65</v>
      </c>
      <c r="I1104" s="243"/>
      <c r="J1104" s="239"/>
      <c r="K1104" s="239"/>
      <c r="L1104" s="244"/>
      <c r="M1104" s="245"/>
      <c r="N1104" s="246"/>
      <c r="O1104" s="246"/>
      <c r="P1104" s="246"/>
      <c r="Q1104" s="246"/>
      <c r="R1104" s="246"/>
      <c r="S1104" s="246"/>
      <c r="T1104" s="247"/>
      <c r="AT1104" s="248" t="s">
        <v>158</v>
      </c>
      <c r="AU1104" s="248" t="s">
        <v>84</v>
      </c>
      <c r="AV1104" s="12" t="s">
        <v>84</v>
      </c>
      <c r="AW1104" s="12" t="s">
        <v>35</v>
      </c>
      <c r="AX1104" s="12" t="s">
        <v>72</v>
      </c>
      <c r="AY1104" s="248" t="s">
        <v>147</v>
      </c>
    </row>
    <row r="1105" s="12" customFormat="1">
      <c r="B1105" s="238"/>
      <c r="C1105" s="239"/>
      <c r="D1105" s="225" t="s">
        <v>158</v>
      </c>
      <c r="E1105" s="240" t="s">
        <v>21</v>
      </c>
      <c r="F1105" s="241" t="s">
        <v>1236</v>
      </c>
      <c r="G1105" s="239"/>
      <c r="H1105" s="242">
        <v>13.25</v>
      </c>
      <c r="I1105" s="243"/>
      <c r="J1105" s="239"/>
      <c r="K1105" s="239"/>
      <c r="L1105" s="244"/>
      <c r="M1105" s="245"/>
      <c r="N1105" s="246"/>
      <c r="O1105" s="246"/>
      <c r="P1105" s="246"/>
      <c r="Q1105" s="246"/>
      <c r="R1105" s="246"/>
      <c r="S1105" s="246"/>
      <c r="T1105" s="247"/>
      <c r="AT1105" s="248" t="s">
        <v>158</v>
      </c>
      <c r="AU1105" s="248" t="s">
        <v>84</v>
      </c>
      <c r="AV1105" s="12" t="s">
        <v>84</v>
      </c>
      <c r="AW1105" s="12" t="s">
        <v>35</v>
      </c>
      <c r="AX1105" s="12" t="s">
        <v>72</v>
      </c>
      <c r="AY1105" s="248" t="s">
        <v>147</v>
      </c>
    </row>
    <row r="1106" s="13" customFormat="1">
      <c r="B1106" s="249"/>
      <c r="C1106" s="250"/>
      <c r="D1106" s="225" t="s">
        <v>158</v>
      </c>
      <c r="E1106" s="251" t="s">
        <v>21</v>
      </c>
      <c r="F1106" s="252" t="s">
        <v>161</v>
      </c>
      <c r="G1106" s="250"/>
      <c r="H1106" s="253">
        <v>42.787999999999997</v>
      </c>
      <c r="I1106" s="254"/>
      <c r="J1106" s="250"/>
      <c r="K1106" s="250"/>
      <c r="L1106" s="255"/>
      <c r="M1106" s="256"/>
      <c r="N1106" s="257"/>
      <c r="O1106" s="257"/>
      <c r="P1106" s="257"/>
      <c r="Q1106" s="257"/>
      <c r="R1106" s="257"/>
      <c r="S1106" s="257"/>
      <c r="T1106" s="258"/>
      <c r="AT1106" s="259" t="s">
        <v>158</v>
      </c>
      <c r="AU1106" s="259" t="s">
        <v>84</v>
      </c>
      <c r="AV1106" s="13" t="s">
        <v>154</v>
      </c>
      <c r="AW1106" s="13" t="s">
        <v>35</v>
      </c>
      <c r="AX1106" s="13" t="s">
        <v>77</v>
      </c>
      <c r="AY1106" s="259" t="s">
        <v>147</v>
      </c>
    </row>
    <row r="1107" s="1" customFormat="1" ht="16.5" customHeight="1">
      <c r="B1107" s="45"/>
      <c r="C1107" s="260" t="s">
        <v>1379</v>
      </c>
      <c r="D1107" s="260" t="s">
        <v>237</v>
      </c>
      <c r="E1107" s="261" t="s">
        <v>1380</v>
      </c>
      <c r="F1107" s="262" t="s">
        <v>1381</v>
      </c>
      <c r="G1107" s="263" t="s">
        <v>168</v>
      </c>
      <c r="H1107" s="264">
        <v>6.9950000000000001</v>
      </c>
      <c r="I1107" s="265"/>
      <c r="J1107" s="266">
        <f>ROUND(I1107*H1107,2)</f>
        <v>0</v>
      </c>
      <c r="K1107" s="262" t="s">
        <v>153</v>
      </c>
      <c r="L1107" s="267"/>
      <c r="M1107" s="268" t="s">
        <v>21</v>
      </c>
      <c r="N1107" s="269" t="s">
        <v>43</v>
      </c>
      <c r="O1107" s="46"/>
      <c r="P1107" s="222">
        <f>O1107*H1107</f>
        <v>0</v>
      </c>
      <c r="Q1107" s="222">
        <v>0.02</v>
      </c>
      <c r="R1107" s="222">
        <f>Q1107*H1107</f>
        <v>0.1399</v>
      </c>
      <c r="S1107" s="222">
        <v>0</v>
      </c>
      <c r="T1107" s="223">
        <f>S1107*H1107</f>
        <v>0</v>
      </c>
      <c r="AR1107" s="23" t="s">
        <v>347</v>
      </c>
      <c r="AT1107" s="23" t="s">
        <v>237</v>
      </c>
      <c r="AU1107" s="23" t="s">
        <v>84</v>
      </c>
      <c r="AY1107" s="23" t="s">
        <v>147</v>
      </c>
      <c r="BE1107" s="224">
        <f>IF(N1107="základní",J1107,0)</f>
        <v>0</v>
      </c>
      <c r="BF1107" s="224">
        <f>IF(N1107="snížená",J1107,0)</f>
        <v>0</v>
      </c>
      <c r="BG1107" s="224">
        <f>IF(N1107="zákl. přenesená",J1107,0)</f>
        <v>0</v>
      </c>
      <c r="BH1107" s="224">
        <f>IF(N1107="sníž. přenesená",J1107,0)</f>
        <v>0</v>
      </c>
      <c r="BI1107" s="224">
        <f>IF(N1107="nulová",J1107,0)</f>
        <v>0</v>
      </c>
      <c r="BJ1107" s="23" t="s">
        <v>77</v>
      </c>
      <c r="BK1107" s="224">
        <f>ROUND(I1107*H1107,2)</f>
        <v>0</v>
      </c>
      <c r="BL1107" s="23" t="s">
        <v>248</v>
      </c>
      <c r="BM1107" s="23" t="s">
        <v>1382</v>
      </c>
    </row>
    <row r="1108" s="12" customFormat="1">
      <c r="B1108" s="238"/>
      <c r="C1108" s="239"/>
      <c r="D1108" s="225" t="s">
        <v>158</v>
      </c>
      <c r="E1108" s="240" t="s">
        <v>21</v>
      </c>
      <c r="F1108" s="241" t="s">
        <v>1383</v>
      </c>
      <c r="G1108" s="239"/>
      <c r="H1108" s="242">
        <v>2.657</v>
      </c>
      <c r="I1108" s="243"/>
      <c r="J1108" s="239"/>
      <c r="K1108" s="239"/>
      <c r="L1108" s="244"/>
      <c r="M1108" s="245"/>
      <c r="N1108" s="246"/>
      <c r="O1108" s="246"/>
      <c r="P1108" s="246"/>
      <c r="Q1108" s="246"/>
      <c r="R1108" s="246"/>
      <c r="S1108" s="246"/>
      <c r="T1108" s="247"/>
      <c r="AT1108" s="248" t="s">
        <v>158</v>
      </c>
      <c r="AU1108" s="248" t="s">
        <v>84</v>
      </c>
      <c r="AV1108" s="12" t="s">
        <v>84</v>
      </c>
      <c r="AW1108" s="12" t="s">
        <v>35</v>
      </c>
      <c r="AX1108" s="12" t="s">
        <v>72</v>
      </c>
      <c r="AY1108" s="248" t="s">
        <v>147</v>
      </c>
    </row>
    <row r="1109" s="12" customFormat="1">
      <c r="B1109" s="238"/>
      <c r="C1109" s="239"/>
      <c r="D1109" s="225" t="s">
        <v>158</v>
      </c>
      <c r="E1109" s="240" t="s">
        <v>21</v>
      </c>
      <c r="F1109" s="241" t="s">
        <v>1384</v>
      </c>
      <c r="G1109" s="239"/>
      <c r="H1109" s="242">
        <v>2.077</v>
      </c>
      <c r="I1109" s="243"/>
      <c r="J1109" s="239"/>
      <c r="K1109" s="239"/>
      <c r="L1109" s="244"/>
      <c r="M1109" s="245"/>
      <c r="N1109" s="246"/>
      <c r="O1109" s="246"/>
      <c r="P1109" s="246"/>
      <c r="Q1109" s="246"/>
      <c r="R1109" s="246"/>
      <c r="S1109" s="246"/>
      <c r="T1109" s="247"/>
      <c r="AT1109" s="248" t="s">
        <v>158</v>
      </c>
      <c r="AU1109" s="248" t="s">
        <v>84</v>
      </c>
      <c r="AV1109" s="12" t="s">
        <v>84</v>
      </c>
      <c r="AW1109" s="12" t="s">
        <v>35</v>
      </c>
      <c r="AX1109" s="12" t="s">
        <v>72</v>
      </c>
      <c r="AY1109" s="248" t="s">
        <v>147</v>
      </c>
    </row>
    <row r="1110" s="12" customFormat="1">
      <c r="B1110" s="238"/>
      <c r="C1110" s="239"/>
      <c r="D1110" s="225" t="s">
        <v>158</v>
      </c>
      <c r="E1110" s="240" t="s">
        <v>21</v>
      </c>
      <c r="F1110" s="241" t="s">
        <v>1385</v>
      </c>
      <c r="G1110" s="239"/>
      <c r="H1110" s="242">
        <v>2.2610000000000001</v>
      </c>
      <c r="I1110" s="243"/>
      <c r="J1110" s="239"/>
      <c r="K1110" s="239"/>
      <c r="L1110" s="244"/>
      <c r="M1110" s="245"/>
      <c r="N1110" s="246"/>
      <c r="O1110" s="246"/>
      <c r="P1110" s="246"/>
      <c r="Q1110" s="246"/>
      <c r="R1110" s="246"/>
      <c r="S1110" s="246"/>
      <c r="T1110" s="247"/>
      <c r="AT1110" s="248" t="s">
        <v>158</v>
      </c>
      <c r="AU1110" s="248" t="s">
        <v>84</v>
      </c>
      <c r="AV1110" s="12" t="s">
        <v>84</v>
      </c>
      <c r="AW1110" s="12" t="s">
        <v>35</v>
      </c>
      <c r="AX1110" s="12" t="s">
        <v>72</v>
      </c>
      <c r="AY1110" s="248" t="s">
        <v>147</v>
      </c>
    </row>
    <row r="1111" s="13" customFormat="1">
      <c r="B1111" s="249"/>
      <c r="C1111" s="250"/>
      <c r="D1111" s="225" t="s">
        <v>158</v>
      </c>
      <c r="E1111" s="251" t="s">
        <v>21</v>
      </c>
      <c r="F1111" s="252" t="s">
        <v>161</v>
      </c>
      <c r="G1111" s="250"/>
      <c r="H1111" s="253">
        <v>6.9950000000000001</v>
      </c>
      <c r="I1111" s="254"/>
      <c r="J1111" s="250"/>
      <c r="K1111" s="250"/>
      <c r="L1111" s="255"/>
      <c r="M1111" s="256"/>
      <c r="N1111" s="257"/>
      <c r="O1111" s="257"/>
      <c r="P1111" s="257"/>
      <c r="Q1111" s="257"/>
      <c r="R1111" s="257"/>
      <c r="S1111" s="257"/>
      <c r="T1111" s="258"/>
      <c r="AT1111" s="259" t="s">
        <v>158</v>
      </c>
      <c r="AU1111" s="259" t="s">
        <v>84</v>
      </c>
      <c r="AV1111" s="13" t="s">
        <v>154</v>
      </c>
      <c r="AW1111" s="13" t="s">
        <v>35</v>
      </c>
      <c r="AX1111" s="13" t="s">
        <v>77</v>
      </c>
      <c r="AY1111" s="259" t="s">
        <v>147</v>
      </c>
    </row>
    <row r="1112" s="1" customFormat="1" ht="25.5" customHeight="1">
      <c r="B1112" s="45"/>
      <c r="C1112" s="213" t="s">
        <v>1386</v>
      </c>
      <c r="D1112" s="213" t="s">
        <v>149</v>
      </c>
      <c r="E1112" s="214" t="s">
        <v>1387</v>
      </c>
      <c r="F1112" s="215" t="s">
        <v>1388</v>
      </c>
      <c r="G1112" s="216" t="s">
        <v>152</v>
      </c>
      <c r="H1112" s="217">
        <v>18.359999999999999</v>
      </c>
      <c r="I1112" s="218"/>
      <c r="J1112" s="219">
        <f>ROUND(I1112*H1112,2)</f>
        <v>0</v>
      </c>
      <c r="K1112" s="215" t="s">
        <v>153</v>
      </c>
      <c r="L1112" s="71"/>
      <c r="M1112" s="220" t="s">
        <v>21</v>
      </c>
      <c r="N1112" s="221" t="s">
        <v>43</v>
      </c>
      <c r="O1112" s="46"/>
      <c r="P1112" s="222">
        <f>O1112*H1112</f>
        <v>0</v>
      </c>
      <c r="Q1112" s="222">
        <v>0</v>
      </c>
      <c r="R1112" s="222">
        <f>Q1112*H1112</f>
        <v>0</v>
      </c>
      <c r="S1112" s="222">
        <v>0</v>
      </c>
      <c r="T1112" s="223">
        <f>S1112*H1112</f>
        <v>0</v>
      </c>
      <c r="AR1112" s="23" t="s">
        <v>248</v>
      </c>
      <c r="AT1112" s="23" t="s">
        <v>149</v>
      </c>
      <c r="AU1112" s="23" t="s">
        <v>84</v>
      </c>
      <c r="AY1112" s="23" t="s">
        <v>147</v>
      </c>
      <c r="BE1112" s="224">
        <f>IF(N1112="základní",J1112,0)</f>
        <v>0</v>
      </c>
      <c r="BF1112" s="224">
        <f>IF(N1112="snížená",J1112,0)</f>
        <v>0</v>
      </c>
      <c r="BG1112" s="224">
        <f>IF(N1112="zákl. přenesená",J1112,0)</f>
        <v>0</v>
      </c>
      <c r="BH1112" s="224">
        <f>IF(N1112="sníž. přenesená",J1112,0)</f>
        <v>0</v>
      </c>
      <c r="BI1112" s="224">
        <f>IF(N1112="nulová",J1112,0)</f>
        <v>0</v>
      </c>
      <c r="BJ1112" s="23" t="s">
        <v>77</v>
      </c>
      <c r="BK1112" s="224">
        <f>ROUND(I1112*H1112,2)</f>
        <v>0</v>
      </c>
      <c r="BL1112" s="23" t="s">
        <v>248</v>
      </c>
      <c r="BM1112" s="23" t="s">
        <v>1389</v>
      </c>
    </row>
    <row r="1113" s="11" customFormat="1">
      <c r="B1113" s="228"/>
      <c r="C1113" s="229"/>
      <c r="D1113" s="225" t="s">
        <v>158</v>
      </c>
      <c r="E1113" s="230" t="s">
        <v>21</v>
      </c>
      <c r="F1113" s="231" t="s">
        <v>253</v>
      </c>
      <c r="G1113" s="229"/>
      <c r="H1113" s="230" t="s">
        <v>21</v>
      </c>
      <c r="I1113" s="232"/>
      <c r="J1113" s="229"/>
      <c r="K1113" s="229"/>
      <c r="L1113" s="233"/>
      <c r="M1113" s="234"/>
      <c r="N1113" s="235"/>
      <c r="O1113" s="235"/>
      <c r="P1113" s="235"/>
      <c r="Q1113" s="235"/>
      <c r="R1113" s="235"/>
      <c r="S1113" s="235"/>
      <c r="T1113" s="236"/>
      <c r="AT1113" s="237" t="s">
        <v>158</v>
      </c>
      <c r="AU1113" s="237" t="s">
        <v>84</v>
      </c>
      <c r="AV1113" s="11" t="s">
        <v>77</v>
      </c>
      <c r="AW1113" s="11" t="s">
        <v>35</v>
      </c>
      <c r="AX1113" s="11" t="s">
        <v>72</v>
      </c>
      <c r="AY1113" s="237" t="s">
        <v>147</v>
      </c>
    </row>
    <row r="1114" s="12" customFormat="1">
      <c r="B1114" s="238"/>
      <c r="C1114" s="239"/>
      <c r="D1114" s="225" t="s">
        <v>158</v>
      </c>
      <c r="E1114" s="240" t="s">
        <v>21</v>
      </c>
      <c r="F1114" s="241" t="s">
        <v>800</v>
      </c>
      <c r="G1114" s="239"/>
      <c r="H1114" s="242">
        <v>18.359999999999999</v>
      </c>
      <c r="I1114" s="243"/>
      <c r="J1114" s="239"/>
      <c r="K1114" s="239"/>
      <c r="L1114" s="244"/>
      <c r="M1114" s="245"/>
      <c r="N1114" s="246"/>
      <c r="O1114" s="246"/>
      <c r="P1114" s="246"/>
      <c r="Q1114" s="246"/>
      <c r="R1114" s="246"/>
      <c r="S1114" s="246"/>
      <c r="T1114" s="247"/>
      <c r="AT1114" s="248" t="s">
        <v>158</v>
      </c>
      <c r="AU1114" s="248" t="s">
        <v>84</v>
      </c>
      <c r="AV1114" s="12" t="s">
        <v>84</v>
      </c>
      <c r="AW1114" s="12" t="s">
        <v>35</v>
      </c>
      <c r="AX1114" s="12" t="s">
        <v>72</v>
      </c>
      <c r="AY1114" s="248" t="s">
        <v>147</v>
      </c>
    </row>
    <row r="1115" s="13" customFormat="1">
      <c r="B1115" s="249"/>
      <c r="C1115" s="250"/>
      <c r="D1115" s="225" t="s">
        <v>158</v>
      </c>
      <c r="E1115" s="251" t="s">
        <v>21</v>
      </c>
      <c r="F1115" s="252" t="s">
        <v>161</v>
      </c>
      <c r="G1115" s="250"/>
      <c r="H1115" s="253">
        <v>18.359999999999999</v>
      </c>
      <c r="I1115" s="254"/>
      <c r="J1115" s="250"/>
      <c r="K1115" s="250"/>
      <c r="L1115" s="255"/>
      <c r="M1115" s="256"/>
      <c r="N1115" s="257"/>
      <c r="O1115" s="257"/>
      <c r="P1115" s="257"/>
      <c r="Q1115" s="257"/>
      <c r="R1115" s="257"/>
      <c r="S1115" s="257"/>
      <c r="T1115" s="258"/>
      <c r="AT1115" s="259" t="s">
        <v>158</v>
      </c>
      <c r="AU1115" s="259" t="s">
        <v>84</v>
      </c>
      <c r="AV1115" s="13" t="s">
        <v>154</v>
      </c>
      <c r="AW1115" s="13" t="s">
        <v>35</v>
      </c>
      <c r="AX1115" s="13" t="s">
        <v>77</v>
      </c>
      <c r="AY1115" s="259" t="s">
        <v>147</v>
      </c>
    </row>
    <row r="1116" s="1" customFormat="1" ht="16.5" customHeight="1">
      <c r="B1116" s="45"/>
      <c r="C1116" s="260" t="s">
        <v>1390</v>
      </c>
      <c r="D1116" s="260" t="s">
        <v>237</v>
      </c>
      <c r="E1116" s="261" t="s">
        <v>1391</v>
      </c>
      <c r="F1116" s="262" t="s">
        <v>1392</v>
      </c>
      <c r="G1116" s="263" t="s">
        <v>152</v>
      </c>
      <c r="H1116" s="264">
        <v>20.196000000000002</v>
      </c>
      <c r="I1116" s="265"/>
      <c r="J1116" s="266">
        <f>ROUND(I1116*H1116,2)</f>
        <v>0</v>
      </c>
      <c r="K1116" s="262" t="s">
        <v>153</v>
      </c>
      <c r="L1116" s="267"/>
      <c r="M1116" s="268" t="s">
        <v>21</v>
      </c>
      <c r="N1116" s="269" t="s">
        <v>43</v>
      </c>
      <c r="O1116" s="46"/>
      <c r="P1116" s="222">
        <f>O1116*H1116</f>
        <v>0</v>
      </c>
      <c r="Q1116" s="222">
        <v>0.00018000000000000001</v>
      </c>
      <c r="R1116" s="222">
        <f>Q1116*H1116</f>
        <v>0.0036352800000000007</v>
      </c>
      <c r="S1116" s="222">
        <v>0</v>
      </c>
      <c r="T1116" s="223">
        <f>S1116*H1116</f>
        <v>0</v>
      </c>
      <c r="AR1116" s="23" t="s">
        <v>347</v>
      </c>
      <c r="AT1116" s="23" t="s">
        <v>237</v>
      </c>
      <c r="AU1116" s="23" t="s">
        <v>84</v>
      </c>
      <c r="AY1116" s="23" t="s">
        <v>147</v>
      </c>
      <c r="BE1116" s="224">
        <f>IF(N1116="základní",J1116,0)</f>
        <v>0</v>
      </c>
      <c r="BF1116" s="224">
        <f>IF(N1116="snížená",J1116,0)</f>
        <v>0</v>
      </c>
      <c r="BG1116" s="224">
        <f>IF(N1116="zákl. přenesená",J1116,0)</f>
        <v>0</v>
      </c>
      <c r="BH1116" s="224">
        <f>IF(N1116="sníž. přenesená",J1116,0)</f>
        <v>0</v>
      </c>
      <c r="BI1116" s="224">
        <f>IF(N1116="nulová",J1116,0)</f>
        <v>0</v>
      </c>
      <c r="BJ1116" s="23" t="s">
        <v>77</v>
      </c>
      <c r="BK1116" s="224">
        <f>ROUND(I1116*H1116,2)</f>
        <v>0</v>
      </c>
      <c r="BL1116" s="23" t="s">
        <v>248</v>
      </c>
      <c r="BM1116" s="23" t="s">
        <v>1393</v>
      </c>
    </row>
    <row r="1117" s="12" customFormat="1">
      <c r="B1117" s="238"/>
      <c r="C1117" s="239"/>
      <c r="D1117" s="225" t="s">
        <v>158</v>
      </c>
      <c r="E1117" s="239"/>
      <c r="F1117" s="241" t="s">
        <v>1394</v>
      </c>
      <c r="G1117" s="239"/>
      <c r="H1117" s="242">
        <v>20.196000000000002</v>
      </c>
      <c r="I1117" s="243"/>
      <c r="J1117" s="239"/>
      <c r="K1117" s="239"/>
      <c r="L1117" s="244"/>
      <c r="M1117" s="245"/>
      <c r="N1117" s="246"/>
      <c r="O1117" s="246"/>
      <c r="P1117" s="246"/>
      <c r="Q1117" s="246"/>
      <c r="R1117" s="246"/>
      <c r="S1117" s="246"/>
      <c r="T1117" s="247"/>
      <c r="AT1117" s="248" t="s">
        <v>158</v>
      </c>
      <c r="AU1117" s="248" t="s">
        <v>84</v>
      </c>
      <c r="AV1117" s="12" t="s">
        <v>84</v>
      </c>
      <c r="AW1117" s="12" t="s">
        <v>6</v>
      </c>
      <c r="AX1117" s="12" t="s">
        <v>77</v>
      </c>
      <c r="AY1117" s="248" t="s">
        <v>147</v>
      </c>
    </row>
    <row r="1118" s="1" customFormat="1" ht="38.25" customHeight="1">
      <c r="B1118" s="45"/>
      <c r="C1118" s="213" t="s">
        <v>1395</v>
      </c>
      <c r="D1118" s="213" t="s">
        <v>149</v>
      </c>
      <c r="E1118" s="214" t="s">
        <v>1396</v>
      </c>
      <c r="F1118" s="215" t="s">
        <v>1397</v>
      </c>
      <c r="G1118" s="216" t="s">
        <v>221</v>
      </c>
      <c r="H1118" s="217">
        <v>4.8959999999999999</v>
      </c>
      <c r="I1118" s="218"/>
      <c r="J1118" s="219">
        <f>ROUND(I1118*H1118,2)</f>
        <v>0</v>
      </c>
      <c r="K1118" s="215" t="s">
        <v>153</v>
      </c>
      <c r="L1118" s="71"/>
      <c r="M1118" s="220" t="s">
        <v>21</v>
      </c>
      <c r="N1118" s="221" t="s">
        <v>43</v>
      </c>
      <c r="O1118" s="46"/>
      <c r="P1118" s="222">
        <f>O1118*H1118</f>
        <v>0</v>
      </c>
      <c r="Q1118" s="222">
        <v>0</v>
      </c>
      <c r="R1118" s="222">
        <f>Q1118*H1118</f>
        <v>0</v>
      </c>
      <c r="S1118" s="222">
        <v>0</v>
      </c>
      <c r="T1118" s="223">
        <f>S1118*H1118</f>
        <v>0</v>
      </c>
      <c r="AR1118" s="23" t="s">
        <v>248</v>
      </c>
      <c r="AT1118" s="23" t="s">
        <v>149</v>
      </c>
      <c r="AU1118" s="23" t="s">
        <v>84</v>
      </c>
      <c r="AY1118" s="23" t="s">
        <v>147</v>
      </c>
      <c r="BE1118" s="224">
        <f>IF(N1118="základní",J1118,0)</f>
        <v>0</v>
      </c>
      <c r="BF1118" s="224">
        <f>IF(N1118="snížená",J1118,0)</f>
        <v>0</v>
      </c>
      <c r="BG1118" s="224">
        <f>IF(N1118="zákl. přenesená",J1118,0)</f>
        <v>0</v>
      </c>
      <c r="BH1118" s="224">
        <f>IF(N1118="sníž. přenesená",J1118,0)</f>
        <v>0</v>
      </c>
      <c r="BI1118" s="224">
        <f>IF(N1118="nulová",J1118,0)</f>
        <v>0</v>
      </c>
      <c r="BJ1118" s="23" t="s">
        <v>77</v>
      </c>
      <c r="BK1118" s="224">
        <f>ROUND(I1118*H1118,2)</f>
        <v>0</v>
      </c>
      <c r="BL1118" s="23" t="s">
        <v>248</v>
      </c>
      <c r="BM1118" s="23" t="s">
        <v>1398</v>
      </c>
    </row>
    <row r="1119" s="1" customFormat="1">
      <c r="B1119" s="45"/>
      <c r="C1119" s="73"/>
      <c r="D1119" s="225" t="s">
        <v>156</v>
      </c>
      <c r="E1119" s="73"/>
      <c r="F1119" s="226" t="s">
        <v>1399</v>
      </c>
      <c r="G1119" s="73"/>
      <c r="H1119" s="73"/>
      <c r="I1119" s="184"/>
      <c r="J1119" s="73"/>
      <c r="K1119" s="73"/>
      <c r="L1119" s="71"/>
      <c r="M1119" s="227"/>
      <c r="N1119" s="46"/>
      <c r="O1119" s="46"/>
      <c r="P1119" s="46"/>
      <c r="Q1119" s="46"/>
      <c r="R1119" s="46"/>
      <c r="S1119" s="46"/>
      <c r="T1119" s="94"/>
      <c r="AT1119" s="23" t="s">
        <v>156</v>
      </c>
      <c r="AU1119" s="23" t="s">
        <v>84</v>
      </c>
    </row>
    <row r="1120" s="1" customFormat="1" ht="38.25" customHeight="1">
      <c r="B1120" s="45"/>
      <c r="C1120" s="213" t="s">
        <v>1400</v>
      </c>
      <c r="D1120" s="213" t="s">
        <v>149</v>
      </c>
      <c r="E1120" s="214" t="s">
        <v>1401</v>
      </c>
      <c r="F1120" s="215" t="s">
        <v>1402</v>
      </c>
      <c r="G1120" s="216" t="s">
        <v>221</v>
      </c>
      <c r="H1120" s="217">
        <v>4.8959999999999999</v>
      </c>
      <c r="I1120" s="218"/>
      <c r="J1120" s="219">
        <f>ROUND(I1120*H1120,2)</f>
        <v>0</v>
      </c>
      <c r="K1120" s="215" t="s">
        <v>153</v>
      </c>
      <c r="L1120" s="71"/>
      <c r="M1120" s="220" t="s">
        <v>21</v>
      </c>
      <c r="N1120" s="221" t="s">
        <v>43</v>
      </c>
      <c r="O1120" s="46"/>
      <c r="P1120" s="222">
        <f>O1120*H1120</f>
        <v>0</v>
      </c>
      <c r="Q1120" s="222">
        <v>0</v>
      </c>
      <c r="R1120" s="222">
        <f>Q1120*H1120</f>
        <v>0</v>
      </c>
      <c r="S1120" s="222">
        <v>0</v>
      </c>
      <c r="T1120" s="223">
        <f>S1120*H1120</f>
        <v>0</v>
      </c>
      <c r="AR1120" s="23" t="s">
        <v>248</v>
      </c>
      <c r="AT1120" s="23" t="s">
        <v>149</v>
      </c>
      <c r="AU1120" s="23" t="s">
        <v>84</v>
      </c>
      <c r="AY1120" s="23" t="s">
        <v>147</v>
      </c>
      <c r="BE1120" s="224">
        <f>IF(N1120="základní",J1120,0)</f>
        <v>0</v>
      </c>
      <c r="BF1120" s="224">
        <f>IF(N1120="snížená",J1120,0)</f>
        <v>0</v>
      </c>
      <c r="BG1120" s="224">
        <f>IF(N1120="zákl. přenesená",J1120,0)</f>
        <v>0</v>
      </c>
      <c r="BH1120" s="224">
        <f>IF(N1120="sníž. přenesená",J1120,0)</f>
        <v>0</v>
      </c>
      <c r="BI1120" s="224">
        <f>IF(N1120="nulová",J1120,0)</f>
        <v>0</v>
      </c>
      <c r="BJ1120" s="23" t="s">
        <v>77</v>
      </c>
      <c r="BK1120" s="224">
        <f>ROUND(I1120*H1120,2)</f>
        <v>0</v>
      </c>
      <c r="BL1120" s="23" t="s">
        <v>248</v>
      </c>
      <c r="BM1120" s="23" t="s">
        <v>1403</v>
      </c>
    </row>
    <row r="1121" s="1" customFormat="1">
      <c r="B1121" s="45"/>
      <c r="C1121" s="73"/>
      <c r="D1121" s="225" t="s">
        <v>156</v>
      </c>
      <c r="E1121" s="73"/>
      <c r="F1121" s="226" t="s">
        <v>1399</v>
      </c>
      <c r="G1121" s="73"/>
      <c r="H1121" s="73"/>
      <c r="I1121" s="184"/>
      <c r="J1121" s="73"/>
      <c r="K1121" s="73"/>
      <c r="L1121" s="71"/>
      <c r="M1121" s="227"/>
      <c r="N1121" s="46"/>
      <c r="O1121" s="46"/>
      <c r="P1121" s="46"/>
      <c r="Q1121" s="46"/>
      <c r="R1121" s="46"/>
      <c r="S1121" s="46"/>
      <c r="T1121" s="94"/>
      <c r="AT1121" s="23" t="s">
        <v>156</v>
      </c>
      <c r="AU1121" s="23" t="s">
        <v>84</v>
      </c>
    </row>
    <row r="1122" s="10" customFormat="1" ht="29.88" customHeight="1">
      <c r="B1122" s="197"/>
      <c r="C1122" s="198"/>
      <c r="D1122" s="199" t="s">
        <v>71</v>
      </c>
      <c r="E1122" s="211" t="s">
        <v>1404</v>
      </c>
      <c r="F1122" s="211" t="s">
        <v>1405</v>
      </c>
      <c r="G1122" s="198"/>
      <c r="H1122" s="198"/>
      <c r="I1122" s="201"/>
      <c r="J1122" s="212">
        <f>BK1122</f>
        <v>0</v>
      </c>
      <c r="K1122" s="198"/>
      <c r="L1122" s="203"/>
      <c r="M1122" s="204"/>
      <c r="N1122" s="205"/>
      <c r="O1122" s="205"/>
      <c r="P1122" s="206">
        <f>SUM(P1123:P1219)</f>
        <v>0</v>
      </c>
      <c r="Q1122" s="205"/>
      <c r="R1122" s="206">
        <f>SUM(R1123:R1219)</f>
        <v>0.11272</v>
      </c>
      <c r="S1122" s="205"/>
      <c r="T1122" s="207">
        <f>SUM(T1123:T1219)</f>
        <v>0.89625999999999995</v>
      </c>
      <c r="AR1122" s="208" t="s">
        <v>84</v>
      </c>
      <c r="AT1122" s="209" t="s">
        <v>71</v>
      </c>
      <c r="AU1122" s="209" t="s">
        <v>77</v>
      </c>
      <c r="AY1122" s="208" t="s">
        <v>147</v>
      </c>
      <c r="BK1122" s="210">
        <f>SUM(BK1123:BK1219)</f>
        <v>0</v>
      </c>
    </row>
    <row r="1123" s="1" customFormat="1" ht="16.5" customHeight="1">
      <c r="B1123" s="45"/>
      <c r="C1123" s="213" t="s">
        <v>1406</v>
      </c>
      <c r="D1123" s="213" t="s">
        <v>149</v>
      </c>
      <c r="E1123" s="214" t="s">
        <v>1407</v>
      </c>
      <c r="F1123" s="215" t="s">
        <v>1408</v>
      </c>
      <c r="G1123" s="216" t="s">
        <v>443</v>
      </c>
      <c r="H1123" s="217">
        <v>12</v>
      </c>
      <c r="I1123" s="218"/>
      <c r="J1123" s="219">
        <f>ROUND(I1123*H1123,2)</f>
        <v>0</v>
      </c>
      <c r="K1123" s="215" t="s">
        <v>153</v>
      </c>
      <c r="L1123" s="71"/>
      <c r="M1123" s="220" t="s">
        <v>21</v>
      </c>
      <c r="N1123" s="221" t="s">
        <v>43</v>
      </c>
      <c r="O1123" s="46"/>
      <c r="P1123" s="222">
        <f>O1123*H1123</f>
        <v>0</v>
      </c>
      <c r="Q1123" s="222">
        <v>0</v>
      </c>
      <c r="R1123" s="222">
        <f>Q1123*H1123</f>
        <v>0</v>
      </c>
      <c r="S1123" s="222">
        <v>0.014919999999999999</v>
      </c>
      <c r="T1123" s="223">
        <f>S1123*H1123</f>
        <v>0.17903999999999998</v>
      </c>
      <c r="AR1123" s="23" t="s">
        <v>248</v>
      </c>
      <c r="AT1123" s="23" t="s">
        <v>149</v>
      </c>
      <c r="AU1123" s="23" t="s">
        <v>84</v>
      </c>
      <c r="AY1123" s="23" t="s">
        <v>147</v>
      </c>
      <c r="BE1123" s="224">
        <f>IF(N1123="základní",J1123,0)</f>
        <v>0</v>
      </c>
      <c r="BF1123" s="224">
        <f>IF(N1123="snížená",J1123,0)</f>
        <v>0</v>
      </c>
      <c r="BG1123" s="224">
        <f>IF(N1123="zákl. přenesená",J1123,0)</f>
        <v>0</v>
      </c>
      <c r="BH1123" s="224">
        <f>IF(N1123="sníž. přenesená",J1123,0)</f>
        <v>0</v>
      </c>
      <c r="BI1123" s="224">
        <f>IF(N1123="nulová",J1123,0)</f>
        <v>0</v>
      </c>
      <c r="BJ1123" s="23" t="s">
        <v>77</v>
      </c>
      <c r="BK1123" s="224">
        <f>ROUND(I1123*H1123,2)</f>
        <v>0</v>
      </c>
      <c r="BL1123" s="23" t="s">
        <v>248</v>
      </c>
      <c r="BM1123" s="23" t="s">
        <v>1409</v>
      </c>
    </row>
    <row r="1124" s="1" customFormat="1" ht="25.5" customHeight="1">
      <c r="B1124" s="45"/>
      <c r="C1124" s="213" t="s">
        <v>1410</v>
      </c>
      <c r="D1124" s="213" t="s">
        <v>149</v>
      </c>
      <c r="E1124" s="214" t="s">
        <v>1411</v>
      </c>
      <c r="F1124" s="215" t="s">
        <v>1412</v>
      </c>
      <c r="G1124" s="216" t="s">
        <v>443</v>
      </c>
      <c r="H1124" s="217">
        <v>23</v>
      </c>
      <c r="I1124" s="218"/>
      <c r="J1124" s="219">
        <f>ROUND(I1124*H1124,2)</f>
        <v>0</v>
      </c>
      <c r="K1124" s="215" t="s">
        <v>153</v>
      </c>
      <c r="L1124" s="71"/>
      <c r="M1124" s="220" t="s">
        <v>21</v>
      </c>
      <c r="N1124" s="221" t="s">
        <v>43</v>
      </c>
      <c r="O1124" s="46"/>
      <c r="P1124" s="222">
        <f>O1124*H1124</f>
        <v>0</v>
      </c>
      <c r="Q1124" s="222">
        <v>0</v>
      </c>
      <c r="R1124" s="222">
        <f>Q1124*H1124</f>
        <v>0</v>
      </c>
      <c r="S1124" s="222">
        <v>0.03065</v>
      </c>
      <c r="T1124" s="223">
        <f>S1124*H1124</f>
        <v>0.70494999999999997</v>
      </c>
      <c r="AR1124" s="23" t="s">
        <v>248</v>
      </c>
      <c r="AT1124" s="23" t="s">
        <v>149</v>
      </c>
      <c r="AU1124" s="23" t="s">
        <v>84</v>
      </c>
      <c r="AY1124" s="23" t="s">
        <v>147</v>
      </c>
      <c r="BE1124" s="224">
        <f>IF(N1124="základní",J1124,0)</f>
        <v>0</v>
      </c>
      <c r="BF1124" s="224">
        <f>IF(N1124="snížená",J1124,0)</f>
        <v>0</v>
      </c>
      <c r="BG1124" s="224">
        <f>IF(N1124="zákl. přenesená",J1124,0)</f>
        <v>0</v>
      </c>
      <c r="BH1124" s="224">
        <f>IF(N1124="sníž. přenesená",J1124,0)</f>
        <v>0</v>
      </c>
      <c r="BI1124" s="224">
        <f>IF(N1124="nulová",J1124,0)</f>
        <v>0</v>
      </c>
      <c r="BJ1124" s="23" t="s">
        <v>77</v>
      </c>
      <c r="BK1124" s="224">
        <f>ROUND(I1124*H1124,2)</f>
        <v>0</v>
      </c>
      <c r="BL1124" s="23" t="s">
        <v>248</v>
      </c>
      <c r="BM1124" s="23" t="s">
        <v>1413</v>
      </c>
    </row>
    <row r="1125" s="1" customFormat="1" ht="16.5" customHeight="1">
      <c r="B1125" s="45"/>
      <c r="C1125" s="213" t="s">
        <v>1414</v>
      </c>
      <c r="D1125" s="213" t="s">
        <v>149</v>
      </c>
      <c r="E1125" s="214" t="s">
        <v>1415</v>
      </c>
      <c r="F1125" s="215" t="s">
        <v>1416</v>
      </c>
      <c r="G1125" s="216" t="s">
        <v>367</v>
      </c>
      <c r="H1125" s="217">
        <v>5</v>
      </c>
      <c r="I1125" s="218"/>
      <c r="J1125" s="219">
        <f>ROUND(I1125*H1125,2)</f>
        <v>0</v>
      </c>
      <c r="K1125" s="215" t="s">
        <v>153</v>
      </c>
      <c r="L1125" s="71"/>
      <c r="M1125" s="220" t="s">
        <v>21</v>
      </c>
      <c r="N1125" s="221" t="s">
        <v>43</v>
      </c>
      <c r="O1125" s="46"/>
      <c r="P1125" s="222">
        <f>O1125*H1125</f>
        <v>0</v>
      </c>
      <c r="Q1125" s="222">
        <v>0.00050000000000000001</v>
      </c>
      <c r="R1125" s="222">
        <f>Q1125*H1125</f>
        <v>0.0025000000000000001</v>
      </c>
      <c r="S1125" s="222">
        <v>0</v>
      </c>
      <c r="T1125" s="223">
        <f>S1125*H1125</f>
        <v>0</v>
      </c>
      <c r="AR1125" s="23" t="s">
        <v>248</v>
      </c>
      <c r="AT1125" s="23" t="s">
        <v>149</v>
      </c>
      <c r="AU1125" s="23" t="s">
        <v>84</v>
      </c>
      <c r="AY1125" s="23" t="s">
        <v>147</v>
      </c>
      <c r="BE1125" s="224">
        <f>IF(N1125="základní",J1125,0)</f>
        <v>0</v>
      </c>
      <c r="BF1125" s="224">
        <f>IF(N1125="snížená",J1125,0)</f>
        <v>0</v>
      </c>
      <c r="BG1125" s="224">
        <f>IF(N1125="zákl. přenesená",J1125,0)</f>
        <v>0</v>
      </c>
      <c r="BH1125" s="224">
        <f>IF(N1125="sníž. přenesená",J1125,0)</f>
        <v>0</v>
      </c>
      <c r="BI1125" s="224">
        <f>IF(N1125="nulová",J1125,0)</f>
        <v>0</v>
      </c>
      <c r="BJ1125" s="23" t="s">
        <v>77</v>
      </c>
      <c r="BK1125" s="224">
        <f>ROUND(I1125*H1125,2)</f>
        <v>0</v>
      </c>
      <c r="BL1125" s="23" t="s">
        <v>248</v>
      </c>
      <c r="BM1125" s="23" t="s">
        <v>1417</v>
      </c>
    </row>
    <row r="1126" s="11" customFormat="1">
      <c r="B1126" s="228"/>
      <c r="C1126" s="229"/>
      <c r="D1126" s="225" t="s">
        <v>158</v>
      </c>
      <c r="E1126" s="230" t="s">
        <v>21</v>
      </c>
      <c r="F1126" s="231" t="s">
        <v>1418</v>
      </c>
      <c r="G1126" s="229"/>
      <c r="H1126" s="230" t="s">
        <v>21</v>
      </c>
      <c r="I1126" s="232"/>
      <c r="J1126" s="229"/>
      <c r="K1126" s="229"/>
      <c r="L1126" s="233"/>
      <c r="M1126" s="234"/>
      <c r="N1126" s="235"/>
      <c r="O1126" s="235"/>
      <c r="P1126" s="235"/>
      <c r="Q1126" s="235"/>
      <c r="R1126" s="235"/>
      <c r="S1126" s="235"/>
      <c r="T1126" s="236"/>
      <c r="AT1126" s="237" t="s">
        <v>158</v>
      </c>
      <c r="AU1126" s="237" t="s">
        <v>84</v>
      </c>
      <c r="AV1126" s="11" t="s">
        <v>77</v>
      </c>
      <c r="AW1126" s="11" t="s">
        <v>35</v>
      </c>
      <c r="AX1126" s="11" t="s">
        <v>72</v>
      </c>
      <c r="AY1126" s="237" t="s">
        <v>147</v>
      </c>
    </row>
    <row r="1127" s="12" customFormat="1">
      <c r="B1127" s="238"/>
      <c r="C1127" s="239"/>
      <c r="D1127" s="225" t="s">
        <v>158</v>
      </c>
      <c r="E1127" s="240" t="s">
        <v>21</v>
      </c>
      <c r="F1127" s="241" t="s">
        <v>178</v>
      </c>
      <c r="G1127" s="239"/>
      <c r="H1127" s="242">
        <v>5</v>
      </c>
      <c r="I1127" s="243"/>
      <c r="J1127" s="239"/>
      <c r="K1127" s="239"/>
      <c r="L1127" s="244"/>
      <c r="M1127" s="245"/>
      <c r="N1127" s="246"/>
      <c r="O1127" s="246"/>
      <c r="P1127" s="246"/>
      <c r="Q1127" s="246"/>
      <c r="R1127" s="246"/>
      <c r="S1127" s="246"/>
      <c r="T1127" s="247"/>
      <c r="AT1127" s="248" t="s">
        <v>158</v>
      </c>
      <c r="AU1127" s="248" t="s">
        <v>84</v>
      </c>
      <c r="AV1127" s="12" t="s">
        <v>84</v>
      </c>
      <c r="AW1127" s="12" t="s">
        <v>35</v>
      </c>
      <c r="AX1127" s="12" t="s">
        <v>72</v>
      </c>
      <c r="AY1127" s="248" t="s">
        <v>147</v>
      </c>
    </row>
    <row r="1128" s="13" customFormat="1">
      <c r="B1128" s="249"/>
      <c r="C1128" s="250"/>
      <c r="D1128" s="225" t="s">
        <v>158</v>
      </c>
      <c r="E1128" s="251" t="s">
        <v>21</v>
      </c>
      <c r="F1128" s="252" t="s">
        <v>161</v>
      </c>
      <c r="G1128" s="250"/>
      <c r="H1128" s="253">
        <v>5</v>
      </c>
      <c r="I1128" s="254"/>
      <c r="J1128" s="250"/>
      <c r="K1128" s="250"/>
      <c r="L1128" s="255"/>
      <c r="M1128" s="256"/>
      <c r="N1128" s="257"/>
      <c r="O1128" s="257"/>
      <c r="P1128" s="257"/>
      <c r="Q1128" s="257"/>
      <c r="R1128" s="257"/>
      <c r="S1128" s="257"/>
      <c r="T1128" s="258"/>
      <c r="AT1128" s="259" t="s">
        <v>158</v>
      </c>
      <c r="AU1128" s="259" t="s">
        <v>84</v>
      </c>
      <c r="AV1128" s="13" t="s">
        <v>154</v>
      </c>
      <c r="AW1128" s="13" t="s">
        <v>35</v>
      </c>
      <c r="AX1128" s="13" t="s">
        <v>77</v>
      </c>
      <c r="AY1128" s="259" t="s">
        <v>147</v>
      </c>
    </row>
    <row r="1129" s="1" customFormat="1" ht="16.5" customHeight="1">
      <c r="B1129" s="45"/>
      <c r="C1129" s="213" t="s">
        <v>1419</v>
      </c>
      <c r="D1129" s="213" t="s">
        <v>149</v>
      </c>
      <c r="E1129" s="214" t="s">
        <v>1420</v>
      </c>
      <c r="F1129" s="215" t="s">
        <v>1421</v>
      </c>
      <c r="G1129" s="216" t="s">
        <v>367</v>
      </c>
      <c r="H1129" s="217">
        <v>1</v>
      </c>
      <c r="I1129" s="218"/>
      <c r="J1129" s="219">
        <f>ROUND(I1129*H1129,2)</f>
        <v>0</v>
      </c>
      <c r="K1129" s="215" t="s">
        <v>153</v>
      </c>
      <c r="L1129" s="71"/>
      <c r="M1129" s="220" t="s">
        <v>21</v>
      </c>
      <c r="N1129" s="221" t="s">
        <v>43</v>
      </c>
      <c r="O1129" s="46"/>
      <c r="P1129" s="222">
        <f>O1129*H1129</f>
        <v>0</v>
      </c>
      <c r="Q1129" s="222">
        <v>0.00089999999999999998</v>
      </c>
      <c r="R1129" s="222">
        <f>Q1129*H1129</f>
        <v>0.00089999999999999998</v>
      </c>
      <c r="S1129" s="222">
        <v>0</v>
      </c>
      <c r="T1129" s="223">
        <f>S1129*H1129</f>
        <v>0</v>
      </c>
      <c r="AR1129" s="23" t="s">
        <v>248</v>
      </c>
      <c r="AT1129" s="23" t="s">
        <v>149</v>
      </c>
      <c r="AU1129" s="23" t="s">
        <v>84</v>
      </c>
      <c r="AY1129" s="23" t="s">
        <v>147</v>
      </c>
      <c r="BE1129" s="224">
        <f>IF(N1129="základní",J1129,0)</f>
        <v>0</v>
      </c>
      <c r="BF1129" s="224">
        <f>IF(N1129="snížená",J1129,0)</f>
        <v>0</v>
      </c>
      <c r="BG1129" s="224">
        <f>IF(N1129="zákl. přenesená",J1129,0)</f>
        <v>0</v>
      </c>
      <c r="BH1129" s="224">
        <f>IF(N1129="sníž. přenesená",J1129,0)</f>
        <v>0</v>
      </c>
      <c r="BI1129" s="224">
        <f>IF(N1129="nulová",J1129,0)</f>
        <v>0</v>
      </c>
      <c r="BJ1129" s="23" t="s">
        <v>77</v>
      </c>
      <c r="BK1129" s="224">
        <f>ROUND(I1129*H1129,2)</f>
        <v>0</v>
      </c>
      <c r="BL1129" s="23" t="s">
        <v>248</v>
      </c>
      <c r="BM1129" s="23" t="s">
        <v>1422</v>
      </c>
    </row>
    <row r="1130" s="11" customFormat="1">
      <c r="B1130" s="228"/>
      <c r="C1130" s="229"/>
      <c r="D1130" s="225" t="s">
        <v>158</v>
      </c>
      <c r="E1130" s="230" t="s">
        <v>21</v>
      </c>
      <c r="F1130" s="231" t="s">
        <v>1418</v>
      </c>
      <c r="G1130" s="229"/>
      <c r="H1130" s="230" t="s">
        <v>21</v>
      </c>
      <c r="I1130" s="232"/>
      <c r="J1130" s="229"/>
      <c r="K1130" s="229"/>
      <c r="L1130" s="233"/>
      <c r="M1130" s="234"/>
      <c r="N1130" s="235"/>
      <c r="O1130" s="235"/>
      <c r="P1130" s="235"/>
      <c r="Q1130" s="235"/>
      <c r="R1130" s="235"/>
      <c r="S1130" s="235"/>
      <c r="T1130" s="236"/>
      <c r="AT1130" s="237" t="s">
        <v>158</v>
      </c>
      <c r="AU1130" s="237" t="s">
        <v>84</v>
      </c>
      <c r="AV1130" s="11" t="s">
        <v>77</v>
      </c>
      <c r="AW1130" s="11" t="s">
        <v>35</v>
      </c>
      <c r="AX1130" s="11" t="s">
        <v>72</v>
      </c>
      <c r="AY1130" s="237" t="s">
        <v>147</v>
      </c>
    </row>
    <row r="1131" s="12" customFormat="1">
      <c r="B1131" s="238"/>
      <c r="C1131" s="239"/>
      <c r="D1131" s="225" t="s">
        <v>158</v>
      </c>
      <c r="E1131" s="240" t="s">
        <v>21</v>
      </c>
      <c r="F1131" s="241" t="s">
        <v>77</v>
      </c>
      <c r="G1131" s="239"/>
      <c r="H1131" s="242">
        <v>1</v>
      </c>
      <c r="I1131" s="243"/>
      <c r="J1131" s="239"/>
      <c r="K1131" s="239"/>
      <c r="L1131" s="244"/>
      <c r="M1131" s="245"/>
      <c r="N1131" s="246"/>
      <c r="O1131" s="246"/>
      <c r="P1131" s="246"/>
      <c r="Q1131" s="246"/>
      <c r="R1131" s="246"/>
      <c r="S1131" s="246"/>
      <c r="T1131" s="247"/>
      <c r="AT1131" s="248" t="s">
        <v>158</v>
      </c>
      <c r="AU1131" s="248" t="s">
        <v>84</v>
      </c>
      <c r="AV1131" s="12" t="s">
        <v>84</v>
      </c>
      <c r="AW1131" s="12" t="s">
        <v>35</v>
      </c>
      <c r="AX1131" s="12" t="s">
        <v>72</v>
      </c>
      <c r="AY1131" s="248" t="s">
        <v>147</v>
      </c>
    </row>
    <row r="1132" s="13" customFormat="1">
      <c r="B1132" s="249"/>
      <c r="C1132" s="250"/>
      <c r="D1132" s="225" t="s">
        <v>158</v>
      </c>
      <c r="E1132" s="251" t="s">
        <v>21</v>
      </c>
      <c r="F1132" s="252" t="s">
        <v>161</v>
      </c>
      <c r="G1132" s="250"/>
      <c r="H1132" s="253">
        <v>1</v>
      </c>
      <c r="I1132" s="254"/>
      <c r="J1132" s="250"/>
      <c r="K1132" s="250"/>
      <c r="L1132" s="255"/>
      <c r="M1132" s="256"/>
      <c r="N1132" s="257"/>
      <c r="O1132" s="257"/>
      <c r="P1132" s="257"/>
      <c r="Q1132" s="257"/>
      <c r="R1132" s="257"/>
      <c r="S1132" s="257"/>
      <c r="T1132" s="258"/>
      <c r="AT1132" s="259" t="s">
        <v>158</v>
      </c>
      <c r="AU1132" s="259" t="s">
        <v>84</v>
      </c>
      <c r="AV1132" s="13" t="s">
        <v>154</v>
      </c>
      <c r="AW1132" s="13" t="s">
        <v>35</v>
      </c>
      <c r="AX1132" s="13" t="s">
        <v>77</v>
      </c>
      <c r="AY1132" s="259" t="s">
        <v>147</v>
      </c>
    </row>
    <row r="1133" s="1" customFormat="1" ht="16.5" customHeight="1">
      <c r="B1133" s="45"/>
      <c r="C1133" s="213" t="s">
        <v>1423</v>
      </c>
      <c r="D1133" s="213" t="s">
        <v>149</v>
      </c>
      <c r="E1133" s="214" t="s">
        <v>1424</v>
      </c>
      <c r="F1133" s="215" t="s">
        <v>1425</v>
      </c>
      <c r="G1133" s="216" t="s">
        <v>367</v>
      </c>
      <c r="H1133" s="217">
        <v>4</v>
      </c>
      <c r="I1133" s="218"/>
      <c r="J1133" s="219">
        <f>ROUND(I1133*H1133,2)</f>
        <v>0</v>
      </c>
      <c r="K1133" s="215" t="s">
        <v>153</v>
      </c>
      <c r="L1133" s="71"/>
      <c r="M1133" s="220" t="s">
        <v>21</v>
      </c>
      <c r="N1133" s="221" t="s">
        <v>43</v>
      </c>
      <c r="O1133" s="46"/>
      <c r="P1133" s="222">
        <f>O1133*H1133</f>
        <v>0</v>
      </c>
      <c r="Q1133" s="222">
        <v>0.0018</v>
      </c>
      <c r="R1133" s="222">
        <f>Q1133*H1133</f>
        <v>0.0071999999999999998</v>
      </c>
      <c r="S1133" s="222">
        <v>0</v>
      </c>
      <c r="T1133" s="223">
        <f>S1133*H1133</f>
        <v>0</v>
      </c>
      <c r="AR1133" s="23" t="s">
        <v>248</v>
      </c>
      <c r="AT1133" s="23" t="s">
        <v>149</v>
      </c>
      <c r="AU1133" s="23" t="s">
        <v>84</v>
      </c>
      <c r="AY1133" s="23" t="s">
        <v>147</v>
      </c>
      <c r="BE1133" s="224">
        <f>IF(N1133="základní",J1133,0)</f>
        <v>0</v>
      </c>
      <c r="BF1133" s="224">
        <f>IF(N1133="snížená",J1133,0)</f>
        <v>0</v>
      </c>
      <c r="BG1133" s="224">
        <f>IF(N1133="zákl. přenesená",J1133,0)</f>
        <v>0</v>
      </c>
      <c r="BH1133" s="224">
        <f>IF(N1133="sníž. přenesená",J1133,0)</f>
        <v>0</v>
      </c>
      <c r="BI1133" s="224">
        <f>IF(N1133="nulová",J1133,0)</f>
        <v>0</v>
      </c>
      <c r="BJ1133" s="23" t="s">
        <v>77</v>
      </c>
      <c r="BK1133" s="224">
        <f>ROUND(I1133*H1133,2)</f>
        <v>0</v>
      </c>
      <c r="BL1133" s="23" t="s">
        <v>248</v>
      </c>
      <c r="BM1133" s="23" t="s">
        <v>1426</v>
      </c>
    </row>
    <row r="1134" s="11" customFormat="1">
      <c r="B1134" s="228"/>
      <c r="C1134" s="229"/>
      <c r="D1134" s="225" t="s">
        <v>158</v>
      </c>
      <c r="E1134" s="230" t="s">
        <v>21</v>
      </c>
      <c r="F1134" s="231" t="s">
        <v>1418</v>
      </c>
      <c r="G1134" s="229"/>
      <c r="H1134" s="230" t="s">
        <v>21</v>
      </c>
      <c r="I1134" s="232"/>
      <c r="J1134" s="229"/>
      <c r="K1134" s="229"/>
      <c r="L1134" s="233"/>
      <c r="M1134" s="234"/>
      <c r="N1134" s="235"/>
      <c r="O1134" s="235"/>
      <c r="P1134" s="235"/>
      <c r="Q1134" s="235"/>
      <c r="R1134" s="235"/>
      <c r="S1134" s="235"/>
      <c r="T1134" s="236"/>
      <c r="AT1134" s="237" t="s">
        <v>158</v>
      </c>
      <c r="AU1134" s="237" t="s">
        <v>84</v>
      </c>
      <c r="AV1134" s="11" t="s">
        <v>77</v>
      </c>
      <c r="AW1134" s="11" t="s">
        <v>35</v>
      </c>
      <c r="AX1134" s="11" t="s">
        <v>72</v>
      </c>
      <c r="AY1134" s="237" t="s">
        <v>147</v>
      </c>
    </row>
    <row r="1135" s="12" customFormat="1">
      <c r="B1135" s="238"/>
      <c r="C1135" s="239"/>
      <c r="D1135" s="225" t="s">
        <v>158</v>
      </c>
      <c r="E1135" s="240" t="s">
        <v>21</v>
      </c>
      <c r="F1135" s="241" t="s">
        <v>154</v>
      </c>
      <c r="G1135" s="239"/>
      <c r="H1135" s="242">
        <v>4</v>
      </c>
      <c r="I1135" s="243"/>
      <c r="J1135" s="239"/>
      <c r="K1135" s="239"/>
      <c r="L1135" s="244"/>
      <c r="M1135" s="245"/>
      <c r="N1135" s="246"/>
      <c r="O1135" s="246"/>
      <c r="P1135" s="246"/>
      <c r="Q1135" s="246"/>
      <c r="R1135" s="246"/>
      <c r="S1135" s="246"/>
      <c r="T1135" s="247"/>
      <c r="AT1135" s="248" t="s">
        <v>158</v>
      </c>
      <c r="AU1135" s="248" t="s">
        <v>84</v>
      </c>
      <c r="AV1135" s="12" t="s">
        <v>84</v>
      </c>
      <c r="AW1135" s="12" t="s">
        <v>35</v>
      </c>
      <c r="AX1135" s="12" t="s">
        <v>72</v>
      </c>
      <c r="AY1135" s="248" t="s">
        <v>147</v>
      </c>
    </row>
    <row r="1136" s="13" customFormat="1">
      <c r="B1136" s="249"/>
      <c r="C1136" s="250"/>
      <c r="D1136" s="225" t="s">
        <v>158</v>
      </c>
      <c r="E1136" s="251" t="s">
        <v>21</v>
      </c>
      <c r="F1136" s="252" t="s">
        <v>161</v>
      </c>
      <c r="G1136" s="250"/>
      <c r="H1136" s="253">
        <v>4</v>
      </c>
      <c r="I1136" s="254"/>
      <c r="J1136" s="250"/>
      <c r="K1136" s="250"/>
      <c r="L1136" s="255"/>
      <c r="M1136" s="256"/>
      <c r="N1136" s="257"/>
      <c r="O1136" s="257"/>
      <c r="P1136" s="257"/>
      <c r="Q1136" s="257"/>
      <c r="R1136" s="257"/>
      <c r="S1136" s="257"/>
      <c r="T1136" s="258"/>
      <c r="AT1136" s="259" t="s">
        <v>158</v>
      </c>
      <c r="AU1136" s="259" t="s">
        <v>84</v>
      </c>
      <c r="AV1136" s="13" t="s">
        <v>154</v>
      </c>
      <c r="AW1136" s="13" t="s">
        <v>35</v>
      </c>
      <c r="AX1136" s="13" t="s">
        <v>77</v>
      </c>
      <c r="AY1136" s="259" t="s">
        <v>147</v>
      </c>
    </row>
    <row r="1137" s="1" customFormat="1" ht="16.5" customHeight="1">
      <c r="B1137" s="45"/>
      <c r="C1137" s="213" t="s">
        <v>1427</v>
      </c>
      <c r="D1137" s="213" t="s">
        <v>149</v>
      </c>
      <c r="E1137" s="214" t="s">
        <v>1428</v>
      </c>
      <c r="F1137" s="215" t="s">
        <v>1429</v>
      </c>
      <c r="G1137" s="216" t="s">
        <v>367</v>
      </c>
      <c r="H1137" s="217">
        <v>8</v>
      </c>
      <c r="I1137" s="218"/>
      <c r="J1137" s="219">
        <f>ROUND(I1137*H1137,2)</f>
        <v>0</v>
      </c>
      <c r="K1137" s="215" t="s">
        <v>153</v>
      </c>
      <c r="L1137" s="71"/>
      <c r="M1137" s="220" t="s">
        <v>21</v>
      </c>
      <c r="N1137" s="221" t="s">
        <v>43</v>
      </c>
      <c r="O1137" s="46"/>
      <c r="P1137" s="222">
        <f>O1137*H1137</f>
        <v>0</v>
      </c>
      <c r="Q1137" s="222">
        <v>0.0010100000000000001</v>
      </c>
      <c r="R1137" s="222">
        <f>Q1137*H1137</f>
        <v>0.0080800000000000004</v>
      </c>
      <c r="S1137" s="222">
        <v>0</v>
      </c>
      <c r="T1137" s="223">
        <f>S1137*H1137</f>
        <v>0</v>
      </c>
      <c r="AR1137" s="23" t="s">
        <v>248</v>
      </c>
      <c r="AT1137" s="23" t="s">
        <v>149</v>
      </c>
      <c r="AU1137" s="23" t="s">
        <v>84</v>
      </c>
      <c r="AY1137" s="23" t="s">
        <v>147</v>
      </c>
      <c r="BE1137" s="224">
        <f>IF(N1137="základní",J1137,0)</f>
        <v>0</v>
      </c>
      <c r="BF1137" s="224">
        <f>IF(N1137="snížená",J1137,0)</f>
        <v>0</v>
      </c>
      <c r="BG1137" s="224">
        <f>IF(N1137="zákl. přenesená",J1137,0)</f>
        <v>0</v>
      </c>
      <c r="BH1137" s="224">
        <f>IF(N1137="sníž. přenesená",J1137,0)</f>
        <v>0</v>
      </c>
      <c r="BI1137" s="224">
        <f>IF(N1137="nulová",J1137,0)</f>
        <v>0</v>
      </c>
      <c r="BJ1137" s="23" t="s">
        <v>77</v>
      </c>
      <c r="BK1137" s="224">
        <f>ROUND(I1137*H1137,2)</f>
        <v>0</v>
      </c>
      <c r="BL1137" s="23" t="s">
        <v>248</v>
      </c>
      <c r="BM1137" s="23" t="s">
        <v>1430</v>
      </c>
    </row>
    <row r="1138" s="11" customFormat="1">
      <c r="B1138" s="228"/>
      <c r="C1138" s="229"/>
      <c r="D1138" s="225" t="s">
        <v>158</v>
      </c>
      <c r="E1138" s="230" t="s">
        <v>21</v>
      </c>
      <c r="F1138" s="231" t="s">
        <v>1431</v>
      </c>
      <c r="G1138" s="229"/>
      <c r="H1138" s="230" t="s">
        <v>21</v>
      </c>
      <c r="I1138" s="232"/>
      <c r="J1138" s="229"/>
      <c r="K1138" s="229"/>
      <c r="L1138" s="233"/>
      <c r="M1138" s="234"/>
      <c r="N1138" s="235"/>
      <c r="O1138" s="235"/>
      <c r="P1138" s="235"/>
      <c r="Q1138" s="235"/>
      <c r="R1138" s="235"/>
      <c r="S1138" s="235"/>
      <c r="T1138" s="236"/>
      <c r="AT1138" s="237" t="s">
        <v>158</v>
      </c>
      <c r="AU1138" s="237" t="s">
        <v>84</v>
      </c>
      <c r="AV1138" s="11" t="s">
        <v>77</v>
      </c>
      <c r="AW1138" s="11" t="s">
        <v>35</v>
      </c>
      <c r="AX1138" s="11" t="s">
        <v>72</v>
      </c>
      <c r="AY1138" s="237" t="s">
        <v>147</v>
      </c>
    </row>
    <row r="1139" s="12" customFormat="1">
      <c r="B1139" s="238"/>
      <c r="C1139" s="239"/>
      <c r="D1139" s="225" t="s">
        <v>158</v>
      </c>
      <c r="E1139" s="240" t="s">
        <v>21</v>
      </c>
      <c r="F1139" s="241" t="s">
        <v>193</v>
      </c>
      <c r="G1139" s="239"/>
      <c r="H1139" s="242">
        <v>8</v>
      </c>
      <c r="I1139" s="243"/>
      <c r="J1139" s="239"/>
      <c r="K1139" s="239"/>
      <c r="L1139" s="244"/>
      <c r="M1139" s="245"/>
      <c r="N1139" s="246"/>
      <c r="O1139" s="246"/>
      <c r="P1139" s="246"/>
      <c r="Q1139" s="246"/>
      <c r="R1139" s="246"/>
      <c r="S1139" s="246"/>
      <c r="T1139" s="247"/>
      <c r="AT1139" s="248" t="s">
        <v>158</v>
      </c>
      <c r="AU1139" s="248" t="s">
        <v>84</v>
      </c>
      <c r="AV1139" s="12" t="s">
        <v>84</v>
      </c>
      <c r="AW1139" s="12" t="s">
        <v>35</v>
      </c>
      <c r="AX1139" s="12" t="s">
        <v>72</v>
      </c>
      <c r="AY1139" s="248" t="s">
        <v>147</v>
      </c>
    </row>
    <row r="1140" s="13" customFormat="1">
      <c r="B1140" s="249"/>
      <c r="C1140" s="250"/>
      <c r="D1140" s="225" t="s">
        <v>158</v>
      </c>
      <c r="E1140" s="251" t="s">
        <v>21</v>
      </c>
      <c r="F1140" s="252" t="s">
        <v>161</v>
      </c>
      <c r="G1140" s="250"/>
      <c r="H1140" s="253">
        <v>8</v>
      </c>
      <c r="I1140" s="254"/>
      <c r="J1140" s="250"/>
      <c r="K1140" s="250"/>
      <c r="L1140" s="255"/>
      <c r="M1140" s="256"/>
      <c r="N1140" s="257"/>
      <c r="O1140" s="257"/>
      <c r="P1140" s="257"/>
      <c r="Q1140" s="257"/>
      <c r="R1140" s="257"/>
      <c r="S1140" s="257"/>
      <c r="T1140" s="258"/>
      <c r="AT1140" s="259" t="s">
        <v>158</v>
      </c>
      <c r="AU1140" s="259" t="s">
        <v>84</v>
      </c>
      <c r="AV1140" s="13" t="s">
        <v>154</v>
      </c>
      <c r="AW1140" s="13" t="s">
        <v>35</v>
      </c>
      <c r="AX1140" s="13" t="s">
        <v>77</v>
      </c>
      <c r="AY1140" s="259" t="s">
        <v>147</v>
      </c>
    </row>
    <row r="1141" s="1" customFormat="1" ht="16.5" customHeight="1">
      <c r="B1141" s="45"/>
      <c r="C1141" s="213" t="s">
        <v>1432</v>
      </c>
      <c r="D1141" s="213" t="s">
        <v>149</v>
      </c>
      <c r="E1141" s="214" t="s">
        <v>1433</v>
      </c>
      <c r="F1141" s="215" t="s">
        <v>1434</v>
      </c>
      <c r="G1141" s="216" t="s">
        <v>443</v>
      </c>
      <c r="H1141" s="217">
        <v>2</v>
      </c>
      <c r="I1141" s="218"/>
      <c r="J1141" s="219">
        <f>ROUND(I1141*H1141,2)</f>
        <v>0</v>
      </c>
      <c r="K1141" s="215" t="s">
        <v>153</v>
      </c>
      <c r="L1141" s="71"/>
      <c r="M1141" s="220" t="s">
        <v>21</v>
      </c>
      <c r="N1141" s="221" t="s">
        <v>43</v>
      </c>
      <c r="O1141" s="46"/>
      <c r="P1141" s="222">
        <f>O1141*H1141</f>
        <v>0</v>
      </c>
      <c r="Q1141" s="222">
        <v>0.00055999999999999995</v>
      </c>
      <c r="R1141" s="222">
        <f>Q1141*H1141</f>
        <v>0.0011199999999999999</v>
      </c>
      <c r="S1141" s="222">
        <v>0</v>
      </c>
      <c r="T1141" s="223">
        <f>S1141*H1141</f>
        <v>0</v>
      </c>
      <c r="AR1141" s="23" t="s">
        <v>248</v>
      </c>
      <c r="AT1141" s="23" t="s">
        <v>149</v>
      </c>
      <c r="AU1141" s="23" t="s">
        <v>84</v>
      </c>
      <c r="AY1141" s="23" t="s">
        <v>147</v>
      </c>
      <c r="BE1141" s="224">
        <f>IF(N1141="základní",J1141,0)</f>
        <v>0</v>
      </c>
      <c r="BF1141" s="224">
        <f>IF(N1141="snížená",J1141,0)</f>
        <v>0</v>
      </c>
      <c r="BG1141" s="224">
        <f>IF(N1141="zákl. přenesená",J1141,0)</f>
        <v>0</v>
      </c>
      <c r="BH1141" s="224">
        <f>IF(N1141="sníž. přenesená",J1141,0)</f>
        <v>0</v>
      </c>
      <c r="BI1141" s="224">
        <f>IF(N1141="nulová",J1141,0)</f>
        <v>0</v>
      </c>
      <c r="BJ1141" s="23" t="s">
        <v>77</v>
      </c>
      <c r="BK1141" s="224">
        <f>ROUND(I1141*H1141,2)</f>
        <v>0</v>
      </c>
      <c r="BL1141" s="23" t="s">
        <v>248</v>
      </c>
      <c r="BM1141" s="23" t="s">
        <v>1435</v>
      </c>
    </row>
    <row r="1142" s="1" customFormat="1">
      <c r="B1142" s="45"/>
      <c r="C1142" s="73"/>
      <c r="D1142" s="225" t="s">
        <v>156</v>
      </c>
      <c r="E1142" s="73"/>
      <c r="F1142" s="226" t="s">
        <v>1436</v>
      </c>
      <c r="G1142" s="73"/>
      <c r="H1142" s="73"/>
      <c r="I1142" s="184"/>
      <c r="J1142" s="73"/>
      <c r="K1142" s="73"/>
      <c r="L1142" s="71"/>
      <c r="M1142" s="227"/>
      <c r="N1142" s="46"/>
      <c r="O1142" s="46"/>
      <c r="P1142" s="46"/>
      <c r="Q1142" s="46"/>
      <c r="R1142" s="46"/>
      <c r="S1142" s="46"/>
      <c r="T1142" s="94"/>
      <c r="AT1142" s="23" t="s">
        <v>156</v>
      </c>
      <c r="AU1142" s="23" t="s">
        <v>84</v>
      </c>
    </row>
    <row r="1143" s="11" customFormat="1">
      <c r="B1143" s="228"/>
      <c r="C1143" s="229"/>
      <c r="D1143" s="225" t="s">
        <v>158</v>
      </c>
      <c r="E1143" s="230" t="s">
        <v>21</v>
      </c>
      <c r="F1143" s="231" t="s">
        <v>1431</v>
      </c>
      <c r="G1143" s="229"/>
      <c r="H1143" s="230" t="s">
        <v>21</v>
      </c>
      <c r="I1143" s="232"/>
      <c r="J1143" s="229"/>
      <c r="K1143" s="229"/>
      <c r="L1143" s="233"/>
      <c r="M1143" s="234"/>
      <c r="N1143" s="235"/>
      <c r="O1143" s="235"/>
      <c r="P1143" s="235"/>
      <c r="Q1143" s="235"/>
      <c r="R1143" s="235"/>
      <c r="S1143" s="235"/>
      <c r="T1143" s="236"/>
      <c r="AT1143" s="237" t="s">
        <v>158</v>
      </c>
      <c r="AU1143" s="237" t="s">
        <v>84</v>
      </c>
      <c r="AV1143" s="11" t="s">
        <v>77</v>
      </c>
      <c r="AW1143" s="11" t="s">
        <v>35</v>
      </c>
      <c r="AX1143" s="11" t="s">
        <v>72</v>
      </c>
      <c r="AY1143" s="237" t="s">
        <v>147</v>
      </c>
    </row>
    <row r="1144" s="12" customFormat="1">
      <c r="B1144" s="238"/>
      <c r="C1144" s="239"/>
      <c r="D1144" s="225" t="s">
        <v>158</v>
      </c>
      <c r="E1144" s="240" t="s">
        <v>21</v>
      </c>
      <c r="F1144" s="241" t="s">
        <v>1437</v>
      </c>
      <c r="G1144" s="239"/>
      <c r="H1144" s="242">
        <v>2</v>
      </c>
      <c r="I1144" s="243"/>
      <c r="J1144" s="239"/>
      <c r="K1144" s="239"/>
      <c r="L1144" s="244"/>
      <c r="M1144" s="245"/>
      <c r="N1144" s="246"/>
      <c r="O1144" s="246"/>
      <c r="P1144" s="246"/>
      <c r="Q1144" s="246"/>
      <c r="R1144" s="246"/>
      <c r="S1144" s="246"/>
      <c r="T1144" s="247"/>
      <c r="AT1144" s="248" t="s">
        <v>158</v>
      </c>
      <c r="AU1144" s="248" t="s">
        <v>84</v>
      </c>
      <c r="AV1144" s="12" t="s">
        <v>84</v>
      </c>
      <c r="AW1144" s="12" t="s">
        <v>35</v>
      </c>
      <c r="AX1144" s="12" t="s">
        <v>72</v>
      </c>
      <c r="AY1144" s="248" t="s">
        <v>147</v>
      </c>
    </row>
    <row r="1145" s="13" customFormat="1">
      <c r="B1145" s="249"/>
      <c r="C1145" s="250"/>
      <c r="D1145" s="225" t="s">
        <v>158</v>
      </c>
      <c r="E1145" s="251" t="s">
        <v>21</v>
      </c>
      <c r="F1145" s="252" t="s">
        <v>161</v>
      </c>
      <c r="G1145" s="250"/>
      <c r="H1145" s="253">
        <v>2</v>
      </c>
      <c r="I1145" s="254"/>
      <c r="J1145" s="250"/>
      <c r="K1145" s="250"/>
      <c r="L1145" s="255"/>
      <c r="M1145" s="256"/>
      <c r="N1145" s="257"/>
      <c r="O1145" s="257"/>
      <c r="P1145" s="257"/>
      <c r="Q1145" s="257"/>
      <c r="R1145" s="257"/>
      <c r="S1145" s="257"/>
      <c r="T1145" s="258"/>
      <c r="AT1145" s="259" t="s">
        <v>158</v>
      </c>
      <c r="AU1145" s="259" t="s">
        <v>84</v>
      </c>
      <c r="AV1145" s="13" t="s">
        <v>154</v>
      </c>
      <c r="AW1145" s="13" t="s">
        <v>35</v>
      </c>
      <c r="AX1145" s="13" t="s">
        <v>77</v>
      </c>
      <c r="AY1145" s="259" t="s">
        <v>147</v>
      </c>
    </row>
    <row r="1146" s="1" customFormat="1" ht="16.5" customHeight="1">
      <c r="B1146" s="45"/>
      <c r="C1146" s="213" t="s">
        <v>1438</v>
      </c>
      <c r="D1146" s="213" t="s">
        <v>149</v>
      </c>
      <c r="E1146" s="214" t="s">
        <v>1439</v>
      </c>
      <c r="F1146" s="215" t="s">
        <v>1440</v>
      </c>
      <c r="G1146" s="216" t="s">
        <v>443</v>
      </c>
      <c r="H1146" s="217">
        <v>8.5</v>
      </c>
      <c r="I1146" s="218"/>
      <c r="J1146" s="219">
        <f>ROUND(I1146*H1146,2)</f>
        <v>0</v>
      </c>
      <c r="K1146" s="215" t="s">
        <v>153</v>
      </c>
      <c r="L1146" s="71"/>
      <c r="M1146" s="220" t="s">
        <v>21</v>
      </c>
      <c r="N1146" s="221" t="s">
        <v>43</v>
      </c>
      <c r="O1146" s="46"/>
      <c r="P1146" s="222">
        <f>O1146*H1146</f>
        <v>0</v>
      </c>
      <c r="Q1146" s="222">
        <v>0.0011000000000000001</v>
      </c>
      <c r="R1146" s="222">
        <f>Q1146*H1146</f>
        <v>0.0093500000000000007</v>
      </c>
      <c r="S1146" s="222">
        <v>0</v>
      </c>
      <c r="T1146" s="223">
        <f>S1146*H1146</f>
        <v>0</v>
      </c>
      <c r="AR1146" s="23" t="s">
        <v>248</v>
      </c>
      <c r="AT1146" s="23" t="s">
        <v>149</v>
      </c>
      <c r="AU1146" s="23" t="s">
        <v>84</v>
      </c>
      <c r="AY1146" s="23" t="s">
        <v>147</v>
      </c>
      <c r="BE1146" s="224">
        <f>IF(N1146="základní",J1146,0)</f>
        <v>0</v>
      </c>
      <c r="BF1146" s="224">
        <f>IF(N1146="snížená",J1146,0)</f>
        <v>0</v>
      </c>
      <c r="BG1146" s="224">
        <f>IF(N1146="zákl. přenesená",J1146,0)</f>
        <v>0</v>
      </c>
      <c r="BH1146" s="224">
        <f>IF(N1146="sníž. přenesená",J1146,0)</f>
        <v>0</v>
      </c>
      <c r="BI1146" s="224">
        <f>IF(N1146="nulová",J1146,0)</f>
        <v>0</v>
      </c>
      <c r="BJ1146" s="23" t="s">
        <v>77</v>
      </c>
      <c r="BK1146" s="224">
        <f>ROUND(I1146*H1146,2)</f>
        <v>0</v>
      </c>
      <c r="BL1146" s="23" t="s">
        <v>248</v>
      </c>
      <c r="BM1146" s="23" t="s">
        <v>1441</v>
      </c>
    </row>
    <row r="1147" s="1" customFormat="1">
      <c r="B1147" s="45"/>
      <c r="C1147" s="73"/>
      <c r="D1147" s="225" t="s">
        <v>156</v>
      </c>
      <c r="E1147" s="73"/>
      <c r="F1147" s="226" t="s">
        <v>1436</v>
      </c>
      <c r="G1147" s="73"/>
      <c r="H1147" s="73"/>
      <c r="I1147" s="184"/>
      <c r="J1147" s="73"/>
      <c r="K1147" s="73"/>
      <c r="L1147" s="71"/>
      <c r="M1147" s="227"/>
      <c r="N1147" s="46"/>
      <c r="O1147" s="46"/>
      <c r="P1147" s="46"/>
      <c r="Q1147" s="46"/>
      <c r="R1147" s="46"/>
      <c r="S1147" s="46"/>
      <c r="T1147" s="94"/>
      <c r="AT1147" s="23" t="s">
        <v>156</v>
      </c>
      <c r="AU1147" s="23" t="s">
        <v>84</v>
      </c>
    </row>
    <row r="1148" s="11" customFormat="1">
      <c r="B1148" s="228"/>
      <c r="C1148" s="229"/>
      <c r="D1148" s="225" t="s">
        <v>158</v>
      </c>
      <c r="E1148" s="230" t="s">
        <v>21</v>
      </c>
      <c r="F1148" s="231" t="s">
        <v>1431</v>
      </c>
      <c r="G1148" s="229"/>
      <c r="H1148" s="230" t="s">
        <v>21</v>
      </c>
      <c r="I1148" s="232"/>
      <c r="J1148" s="229"/>
      <c r="K1148" s="229"/>
      <c r="L1148" s="233"/>
      <c r="M1148" s="234"/>
      <c r="N1148" s="235"/>
      <c r="O1148" s="235"/>
      <c r="P1148" s="235"/>
      <c r="Q1148" s="235"/>
      <c r="R1148" s="235"/>
      <c r="S1148" s="235"/>
      <c r="T1148" s="236"/>
      <c r="AT1148" s="237" t="s">
        <v>158</v>
      </c>
      <c r="AU1148" s="237" t="s">
        <v>84</v>
      </c>
      <c r="AV1148" s="11" t="s">
        <v>77</v>
      </c>
      <c r="AW1148" s="11" t="s">
        <v>35</v>
      </c>
      <c r="AX1148" s="11" t="s">
        <v>72</v>
      </c>
      <c r="AY1148" s="237" t="s">
        <v>147</v>
      </c>
    </row>
    <row r="1149" s="12" customFormat="1">
      <c r="B1149" s="238"/>
      <c r="C1149" s="239"/>
      <c r="D1149" s="225" t="s">
        <v>158</v>
      </c>
      <c r="E1149" s="240" t="s">
        <v>21</v>
      </c>
      <c r="F1149" s="241" t="s">
        <v>1442</v>
      </c>
      <c r="G1149" s="239"/>
      <c r="H1149" s="242">
        <v>7</v>
      </c>
      <c r="I1149" s="243"/>
      <c r="J1149" s="239"/>
      <c r="K1149" s="239"/>
      <c r="L1149" s="244"/>
      <c r="M1149" s="245"/>
      <c r="N1149" s="246"/>
      <c r="O1149" s="246"/>
      <c r="P1149" s="246"/>
      <c r="Q1149" s="246"/>
      <c r="R1149" s="246"/>
      <c r="S1149" s="246"/>
      <c r="T1149" s="247"/>
      <c r="AT1149" s="248" t="s">
        <v>158</v>
      </c>
      <c r="AU1149" s="248" t="s">
        <v>84</v>
      </c>
      <c r="AV1149" s="12" t="s">
        <v>84</v>
      </c>
      <c r="AW1149" s="12" t="s">
        <v>35</v>
      </c>
      <c r="AX1149" s="12" t="s">
        <v>72</v>
      </c>
      <c r="AY1149" s="248" t="s">
        <v>147</v>
      </c>
    </row>
    <row r="1150" s="12" customFormat="1">
      <c r="B1150" s="238"/>
      <c r="C1150" s="239"/>
      <c r="D1150" s="225" t="s">
        <v>158</v>
      </c>
      <c r="E1150" s="240" t="s">
        <v>21</v>
      </c>
      <c r="F1150" s="241" t="s">
        <v>1443</v>
      </c>
      <c r="G1150" s="239"/>
      <c r="H1150" s="242">
        <v>1.5</v>
      </c>
      <c r="I1150" s="243"/>
      <c r="J1150" s="239"/>
      <c r="K1150" s="239"/>
      <c r="L1150" s="244"/>
      <c r="M1150" s="245"/>
      <c r="N1150" s="246"/>
      <c r="O1150" s="246"/>
      <c r="P1150" s="246"/>
      <c r="Q1150" s="246"/>
      <c r="R1150" s="246"/>
      <c r="S1150" s="246"/>
      <c r="T1150" s="247"/>
      <c r="AT1150" s="248" t="s">
        <v>158</v>
      </c>
      <c r="AU1150" s="248" t="s">
        <v>84</v>
      </c>
      <c r="AV1150" s="12" t="s">
        <v>84</v>
      </c>
      <c r="AW1150" s="12" t="s">
        <v>35</v>
      </c>
      <c r="AX1150" s="12" t="s">
        <v>72</v>
      </c>
      <c r="AY1150" s="248" t="s">
        <v>147</v>
      </c>
    </row>
    <row r="1151" s="13" customFormat="1">
      <c r="B1151" s="249"/>
      <c r="C1151" s="250"/>
      <c r="D1151" s="225" t="s">
        <v>158</v>
      </c>
      <c r="E1151" s="251" t="s">
        <v>21</v>
      </c>
      <c r="F1151" s="252" t="s">
        <v>161</v>
      </c>
      <c r="G1151" s="250"/>
      <c r="H1151" s="253">
        <v>8.5</v>
      </c>
      <c r="I1151" s="254"/>
      <c r="J1151" s="250"/>
      <c r="K1151" s="250"/>
      <c r="L1151" s="255"/>
      <c r="M1151" s="256"/>
      <c r="N1151" s="257"/>
      <c r="O1151" s="257"/>
      <c r="P1151" s="257"/>
      <c r="Q1151" s="257"/>
      <c r="R1151" s="257"/>
      <c r="S1151" s="257"/>
      <c r="T1151" s="258"/>
      <c r="AT1151" s="259" t="s">
        <v>158</v>
      </c>
      <c r="AU1151" s="259" t="s">
        <v>84</v>
      </c>
      <c r="AV1151" s="13" t="s">
        <v>154</v>
      </c>
      <c r="AW1151" s="13" t="s">
        <v>35</v>
      </c>
      <c r="AX1151" s="13" t="s">
        <v>77</v>
      </c>
      <c r="AY1151" s="259" t="s">
        <v>147</v>
      </c>
    </row>
    <row r="1152" s="1" customFormat="1" ht="16.5" customHeight="1">
      <c r="B1152" s="45"/>
      <c r="C1152" s="213" t="s">
        <v>1444</v>
      </c>
      <c r="D1152" s="213" t="s">
        <v>149</v>
      </c>
      <c r="E1152" s="214" t="s">
        <v>1445</v>
      </c>
      <c r="F1152" s="215" t="s">
        <v>1446</v>
      </c>
      <c r="G1152" s="216" t="s">
        <v>443</v>
      </c>
      <c r="H1152" s="217">
        <v>44</v>
      </c>
      <c r="I1152" s="218"/>
      <c r="J1152" s="219">
        <f>ROUND(I1152*H1152,2)</f>
        <v>0</v>
      </c>
      <c r="K1152" s="215" t="s">
        <v>153</v>
      </c>
      <c r="L1152" s="71"/>
      <c r="M1152" s="220" t="s">
        <v>21</v>
      </c>
      <c r="N1152" s="221" t="s">
        <v>43</v>
      </c>
      <c r="O1152" s="46"/>
      <c r="P1152" s="222">
        <f>O1152*H1152</f>
        <v>0</v>
      </c>
      <c r="Q1152" s="222">
        <v>0.0012099999999999999</v>
      </c>
      <c r="R1152" s="222">
        <f>Q1152*H1152</f>
        <v>0.053239999999999996</v>
      </c>
      <c r="S1152" s="222">
        <v>0</v>
      </c>
      <c r="T1152" s="223">
        <f>S1152*H1152</f>
        <v>0</v>
      </c>
      <c r="AR1152" s="23" t="s">
        <v>154</v>
      </c>
      <c r="AT1152" s="23" t="s">
        <v>149</v>
      </c>
      <c r="AU1152" s="23" t="s">
        <v>84</v>
      </c>
      <c r="AY1152" s="23" t="s">
        <v>147</v>
      </c>
      <c r="BE1152" s="224">
        <f>IF(N1152="základní",J1152,0)</f>
        <v>0</v>
      </c>
      <c r="BF1152" s="224">
        <f>IF(N1152="snížená",J1152,0)</f>
        <v>0</v>
      </c>
      <c r="BG1152" s="224">
        <f>IF(N1152="zákl. přenesená",J1152,0)</f>
        <v>0</v>
      </c>
      <c r="BH1152" s="224">
        <f>IF(N1152="sníž. přenesená",J1152,0)</f>
        <v>0</v>
      </c>
      <c r="BI1152" s="224">
        <f>IF(N1152="nulová",J1152,0)</f>
        <v>0</v>
      </c>
      <c r="BJ1152" s="23" t="s">
        <v>77</v>
      </c>
      <c r="BK1152" s="224">
        <f>ROUND(I1152*H1152,2)</f>
        <v>0</v>
      </c>
      <c r="BL1152" s="23" t="s">
        <v>154</v>
      </c>
      <c r="BM1152" s="23" t="s">
        <v>1447</v>
      </c>
    </row>
    <row r="1153" s="1" customFormat="1">
      <c r="B1153" s="45"/>
      <c r="C1153" s="73"/>
      <c r="D1153" s="225" t="s">
        <v>156</v>
      </c>
      <c r="E1153" s="73"/>
      <c r="F1153" s="226" t="s">
        <v>1436</v>
      </c>
      <c r="G1153" s="73"/>
      <c r="H1153" s="73"/>
      <c r="I1153" s="184"/>
      <c r="J1153" s="73"/>
      <c r="K1153" s="73"/>
      <c r="L1153" s="71"/>
      <c r="M1153" s="227"/>
      <c r="N1153" s="46"/>
      <c r="O1153" s="46"/>
      <c r="P1153" s="46"/>
      <c r="Q1153" s="46"/>
      <c r="R1153" s="46"/>
      <c r="S1153" s="46"/>
      <c r="T1153" s="94"/>
      <c r="AT1153" s="23" t="s">
        <v>156</v>
      </c>
      <c r="AU1153" s="23" t="s">
        <v>84</v>
      </c>
    </row>
    <row r="1154" s="11" customFormat="1">
      <c r="B1154" s="228"/>
      <c r="C1154" s="229"/>
      <c r="D1154" s="225" t="s">
        <v>158</v>
      </c>
      <c r="E1154" s="230" t="s">
        <v>21</v>
      </c>
      <c r="F1154" s="231" t="s">
        <v>1431</v>
      </c>
      <c r="G1154" s="229"/>
      <c r="H1154" s="230" t="s">
        <v>21</v>
      </c>
      <c r="I1154" s="232"/>
      <c r="J1154" s="229"/>
      <c r="K1154" s="229"/>
      <c r="L1154" s="233"/>
      <c r="M1154" s="234"/>
      <c r="N1154" s="235"/>
      <c r="O1154" s="235"/>
      <c r="P1154" s="235"/>
      <c r="Q1154" s="235"/>
      <c r="R1154" s="235"/>
      <c r="S1154" s="235"/>
      <c r="T1154" s="236"/>
      <c r="AT1154" s="237" t="s">
        <v>158</v>
      </c>
      <c r="AU1154" s="237" t="s">
        <v>84</v>
      </c>
      <c r="AV1154" s="11" t="s">
        <v>77</v>
      </c>
      <c r="AW1154" s="11" t="s">
        <v>35</v>
      </c>
      <c r="AX1154" s="11" t="s">
        <v>72</v>
      </c>
      <c r="AY1154" s="237" t="s">
        <v>147</v>
      </c>
    </row>
    <row r="1155" s="12" customFormat="1">
      <c r="B1155" s="238"/>
      <c r="C1155" s="239"/>
      <c r="D1155" s="225" t="s">
        <v>158</v>
      </c>
      <c r="E1155" s="240" t="s">
        <v>21</v>
      </c>
      <c r="F1155" s="241" t="s">
        <v>1448</v>
      </c>
      <c r="G1155" s="239"/>
      <c r="H1155" s="242">
        <v>44</v>
      </c>
      <c r="I1155" s="243"/>
      <c r="J1155" s="239"/>
      <c r="K1155" s="239"/>
      <c r="L1155" s="244"/>
      <c r="M1155" s="245"/>
      <c r="N1155" s="246"/>
      <c r="O1155" s="246"/>
      <c r="P1155" s="246"/>
      <c r="Q1155" s="246"/>
      <c r="R1155" s="246"/>
      <c r="S1155" s="246"/>
      <c r="T1155" s="247"/>
      <c r="AT1155" s="248" t="s">
        <v>158</v>
      </c>
      <c r="AU1155" s="248" t="s">
        <v>84</v>
      </c>
      <c r="AV1155" s="12" t="s">
        <v>84</v>
      </c>
      <c r="AW1155" s="12" t="s">
        <v>35</v>
      </c>
      <c r="AX1155" s="12" t="s">
        <v>72</v>
      </c>
      <c r="AY1155" s="248" t="s">
        <v>147</v>
      </c>
    </row>
    <row r="1156" s="13" customFormat="1">
      <c r="B1156" s="249"/>
      <c r="C1156" s="250"/>
      <c r="D1156" s="225" t="s">
        <v>158</v>
      </c>
      <c r="E1156" s="251" t="s">
        <v>21</v>
      </c>
      <c r="F1156" s="252" t="s">
        <v>161</v>
      </c>
      <c r="G1156" s="250"/>
      <c r="H1156" s="253">
        <v>44</v>
      </c>
      <c r="I1156" s="254"/>
      <c r="J1156" s="250"/>
      <c r="K1156" s="250"/>
      <c r="L1156" s="255"/>
      <c r="M1156" s="256"/>
      <c r="N1156" s="257"/>
      <c r="O1156" s="257"/>
      <c r="P1156" s="257"/>
      <c r="Q1156" s="257"/>
      <c r="R1156" s="257"/>
      <c r="S1156" s="257"/>
      <c r="T1156" s="258"/>
      <c r="AT1156" s="259" t="s">
        <v>158</v>
      </c>
      <c r="AU1156" s="259" t="s">
        <v>84</v>
      </c>
      <c r="AV1156" s="13" t="s">
        <v>154</v>
      </c>
      <c r="AW1156" s="13" t="s">
        <v>35</v>
      </c>
      <c r="AX1156" s="13" t="s">
        <v>77</v>
      </c>
      <c r="AY1156" s="259" t="s">
        <v>147</v>
      </c>
    </row>
    <row r="1157" s="1" customFormat="1" ht="16.5" customHeight="1">
      <c r="B1157" s="45"/>
      <c r="C1157" s="213" t="s">
        <v>1449</v>
      </c>
      <c r="D1157" s="213" t="s">
        <v>149</v>
      </c>
      <c r="E1157" s="214" t="s">
        <v>1450</v>
      </c>
      <c r="F1157" s="215" t="s">
        <v>1451</v>
      </c>
      <c r="G1157" s="216" t="s">
        <v>443</v>
      </c>
      <c r="H1157" s="217">
        <v>25</v>
      </c>
      <c r="I1157" s="218"/>
      <c r="J1157" s="219">
        <f>ROUND(I1157*H1157,2)</f>
        <v>0</v>
      </c>
      <c r="K1157" s="215" t="s">
        <v>21</v>
      </c>
      <c r="L1157" s="71"/>
      <c r="M1157" s="220" t="s">
        <v>21</v>
      </c>
      <c r="N1157" s="221" t="s">
        <v>43</v>
      </c>
      <c r="O1157" s="46"/>
      <c r="P1157" s="222">
        <f>O1157*H1157</f>
        <v>0</v>
      </c>
      <c r="Q1157" s="222">
        <v>0.00029</v>
      </c>
      <c r="R1157" s="222">
        <f>Q1157*H1157</f>
        <v>0.0072500000000000004</v>
      </c>
      <c r="S1157" s="222">
        <v>0</v>
      </c>
      <c r="T1157" s="223">
        <f>S1157*H1157</f>
        <v>0</v>
      </c>
      <c r="AR1157" s="23" t="s">
        <v>248</v>
      </c>
      <c r="AT1157" s="23" t="s">
        <v>149</v>
      </c>
      <c r="AU1157" s="23" t="s">
        <v>84</v>
      </c>
      <c r="AY1157" s="23" t="s">
        <v>147</v>
      </c>
      <c r="BE1157" s="224">
        <f>IF(N1157="základní",J1157,0)</f>
        <v>0</v>
      </c>
      <c r="BF1157" s="224">
        <f>IF(N1157="snížená",J1157,0)</f>
        <v>0</v>
      </c>
      <c r="BG1157" s="224">
        <f>IF(N1157="zákl. přenesená",J1157,0)</f>
        <v>0</v>
      </c>
      <c r="BH1157" s="224">
        <f>IF(N1157="sníž. přenesená",J1157,0)</f>
        <v>0</v>
      </c>
      <c r="BI1157" s="224">
        <f>IF(N1157="nulová",J1157,0)</f>
        <v>0</v>
      </c>
      <c r="BJ1157" s="23" t="s">
        <v>77</v>
      </c>
      <c r="BK1157" s="224">
        <f>ROUND(I1157*H1157,2)</f>
        <v>0</v>
      </c>
      <c r="BL1157" s="23" t="s">
        <v>248</v>
      </c>
      <c r="BM1157" s="23" t="s">
        <v>1452</v>
      </c>
    </row>
    <row r="1158" s="1" customFormat="1">
      <c r="B1158" s="45"/>
      <c r="C1158" s="73"/>
      <c r="D1158" s="225" t="s">
        <v>156</v>
      </c>
      <c r="E1158" s="73"/>
      <c r="F1158" s="226" t="s">
        <v>1436</v>
      </c>
      <c r="G1158" s="73"/>
      <c r="H1158" s="73"/>
      <c r="I1158" s="184"/>
      <c r="J1158" s="73"/>
      <c r="K1158" s="73"/>
      <c r="L1158" s="71"/>
      <c r="M1158" s="227"/>
      <c r="N1158" s="46"/>
      <c r="O1158" s="46"/>
      <c r="P1158" s="46"/>
      <c r="Q1158" s="46"/>
      <c r="R1158" s="46"/>
      <c r="S1158" s="46"/>
      <c r="T1158" s="94"/>
      <c r="AT1158" s="23" t="s">
        <v>156</v>
      </c>
      <c r="AU1158" s="23" t="s">
        <v>84</v>
      </c>
    </row>
    <row r="1159" s="12" customFormat="1">
      <c r="B1159" s="238"/>
      <c r="C1159" s="239"/>
      <c r="D1159" s="225" t="s">
        <v>158</v>
      </c>
      <c r="E1159" s="240" t="s">
        <v>21</v>
      </c>
      <c r="F1159" s="241" t="s">
        <v>1453</v>
      </c>
      <c r="G1159" s="239"/>
      <c r="H1159" s="242">
        <v>25</v>
      </c>
      <c r="I1159" s="243"/>
      <c r="J1159" s="239"/>
      <c r="K1159" s="239"/>
      <c r="L1159" s="244"/>
      <c r="M1159" s="245"/>
      <c r="N1159" s="246"/>
      <c r="O1159" s="246"/>
      <c r="P1159" s="246"/>
      <c r="Q1159" s="246"/>
      <c r="R1159" s="246"/>
      <c r="S1159" s="246"/>
      <c r="T1159" s="247"/>
      <c r="AT1159" s="248" t="s">
        <v>158</v>
      </c>
      <c r="AU1159" s="248" t="s">
        <v>84</v>
      </c>
      <c r="AV1159" s="12" t="s">
        <v>84</v>
      </c>
      <c r="AW1159" s="12" t="s">
        <v>35</v>
      </c>
      <c r="AX1159" s="12" t="s">
        <v>72</v>
      </c>
      <c r="AY1159" s="248" t="s">
        <v>147</v>
      </c>
    </row>
    <row r="1160" s="13" customFormat="1">
      <c r="B1160" s="249"/>
      <c r="C1160" s="250"/>
      <c r="D1160" s="225" t="s">
        <v>158</v>
      </c>
      <c r="E1160" s="251" t="s">
        <v>21</v>
      </c>
      <c r="F1160" s="252" t="s">
        <v>161</v>
      </c>
      <c r="G1160" s="250"/>
      <c r="H1160" s="253">
        <v>25</v>
      </c>
      <c r="I1160" s="254"/>
      <c r="J1160" s="250"/>
      <c r="K1160" s="250"/>
      <c r="L1160" s="255"/>
      <c r="M1160" s="256"/>
      <c r="N1160" s="257"/>
      <c r="O1160" s="257"/>
      <c r="P1160" s="257"/>
      <c r="Q1160" s="257"/>
      <c r="R1160" s="257"/>
      <c r="S1160" s="257"/>
      <c r="T1160" s="258"/>
      <c r="AT1160" s="259" t="s">
        <v>158</v>
      </c>
      <c r="AU1160" s="259" t="s">
        <v>84</v>
      </c>
      <c r="AV1160" s="13" t="s">
        <v>154</v>
      </c>
      <c r="AW1160" s="13" t="s">
        <v>35</v>
      </c>
      <c r="AX1160" s="13" t="s">
        <v>77</v>
      </c>
      <c r="AY1160" s="259" t="s">
        <v>147</v>
      </c>
    </row>
    <row r="1161" s="1" customFormat="1" ht="16.5" customHeight="1">
      <c r="B1161" s="45"/>
      <c r="C1161" s="213" t="s">
        <v>1454</v>
      </c>
      <c r="D1161" s="213" t="s">
        <v>149</v>
      </c>
      <c r="E1161" s="214" t="s">
        <v>1455</v>
      </c>
      <c r="F1161" s="215" t="s">
        <v>1456</v>
      </c>
      <c r="G1161" s="216" t="s">
        <v>443</v>
      </c>
      <c r="H1161" s="217">
        <v>18.5</v>
      </c>
      <c r="I1161" s="218"/>
      <c r="J1161" s="219">
        <f>ROUND(I1161*H1161,2)</f>
        <v>0</v>
      </c>
      <c r="K1161" s="215" t="s">
        <v>153</v>
      </c>
      <c r="L1161" s="71"/>
      <c r="M1161" s="220" t="s">
        <v>21</v>
      </c>
      <c r="N1161" s="221" t="s">
        <v>43</v>
      </c>
      <c r="O1161" s="46"/>
      <c r="P1161" s="222">
        <f>O1161*H1161</f>
        <v>0</v>
      </c>
      <c r="Q1161" s="222">
        <v>0.00035</v>
      </c>
      <c r="R1161" s="222">
        <f>Q1161*H1161</f>
        <v>0.0064749999999999999</v>
      </c>
      <c r="S1161" s="222">
        <v>0</v>
      </c>
      <c r="T1161" s="223">
        <f>S1161*H1161</f>
        <v>0</v>
      </c>
      <c r="AR1161" s="23" t="s">
        <v>248</v>
      </c>
      <c r="AT1161" s="23" t="s">
        <v>149</v>
      </c>
      <c r="AU1161" s="23" t="s">
        <v>84</v>
      </c>
      <c r="AY1161" s="23" t="s">
        <v>147</v>
      </c>
      <c r="BE1161" s="224">
        <f>IF(N1161="základní",J1161,0)</f>
        <v>0</v>
      </c>
      <c r="BF1161" s="224">
        <f>IF(N1161="snížená",J1161,0)</f>
        <v>0</v>
      </c>
      <c r="BG1161" s="224">
        <f>IF(N1161="zákl. přenesená",J1161,0)</f>
        <v>0</v>
      </c>
      <c r="BH1161" s="224">
        <f>IF(N1161="sníž. přenesená",J1161,0)</f>
        <v>0</v>
      </c>
      <c r="BI1161" s="224">
        <f>IF(N1161="nulová",J1161,0)</f>
        <v>0</v>
      </c>
      <c r="BJ1161" s="23" t="s">
        <v>77</v>
      </c>
      <c r="BK1161" s="224">
        <f>ROUND(I1161*H1161,2)</f>
        <v>0</v>
      </c>
      <c r="BL1161" s="23" t="s">
        <v>248</v>
      </c>
      <c r="BM1161" s="23" t="s">
        <v>1457</v>
      </c>
    </row>
    <row r="1162" s="1" customFormat="1">
      <c r="B1162" s="45"/>
      <c r="C1162" s="73"/>
      <c r="D1162" s="225" t="s">
        <v>156</v>
      </c>
      <c r="E1162" s="73"/>
      <c r="F1162" s="226" t="s">
        <v>1436</v>
      </c>
      <c r="G1162" s="73"/>
      <c r="H1162" s="73"/>
      <c r="I1162" s="184"/>
      <c r="J1162" s="73"/>
      <c r="K1162" s="73"/>
      <c r="L1162" s="71"/>
      <c r="M1162" s="227"/>
      <c r="N1162" s="46"/>
      <c r="O1162" s="46"/>
      <c r="P1162" s="46"/>
      <c r="Q1162" s="46"/>
      <c r="R1162" s="46"/>
      <c r="S1162" s="46"/>
      <c r="T1162" s="94"/>
      <c r="AT1162" s="23" t="s">
        <v>156</v>
      </c>
      <c r="AU1162" s="23" t="s">
        <v>84</v>
      </c>
    </row>
    <row r="1163" s="11" customFormat="1">
      <c r="B1163" s="228"/>
      <c r="C1163" s="229"/>
      <c r="D1163" s="225" t="s">
        <v>158</v>
      </c>
      <c r="E1163" s="230" t="s">
        <v>21</v>
      </c>
      <c r="F1163" s="231" t="s">
        <v>1418</v>
      </c>
      <c r="G1163" s="229"/>
      <c r="H1163" s="230" t="s">
        <v>21</v>
      </c>
      <c r="I1163" s="232"/>
      <c r="J1163" s="229"/>
      <c r="K1163" s="229"/>
      <c r="L1163" s="233"/>
      <c r="M1163" s="234"/>
      <c r="N1163" s="235"/>
      <c r="O1163" s="235"/>
      <c r="P1163" s="235"/>
      <c r="Q1163" s="235"/>
      <c r="R1163" s="235"/>
      <c r="S1163" s="235"/>
      <c r="T1163" s="236"/>
      <c r="AT1163" s="237" t="s">
        <v>158</v>
      </c>
      <c r="AU1163" s="237" t="s">
        <v>84</v>
      </c>
      <c r="AV1163" s="11" t="s">
        <v>77</v>
      </c>
      <c r="AW1163" s="11" t="s">
        <v>35</v>
      </c>
      <c r="AX1163" s="11" t="s">
        <v>72</v>
      </c>
      <c r="AY1163" s="237" t="s">
        <v>147</v>
      </c>
    </row>
    <row r="1164" s="12" customFormat="1">
      <c r="B1164" s="238"/>
      <c r="C1164" s="239"/>
      <c r="D1164" s="225" t="s">
        <v>158</v>
      </c>
      <c r="E1164" s="240" t="s">
        <v>21</v>
      </c>
      <c r="F1164" s="241" t="s">
        <v>1458</v>
      </c>
      <c r="G1164" s="239"/>
      <c r="H1164" s="242">
        <v>18.5</v>
      </c>
      <c r="I1164" s="243"/>
      <c r="J1164" s="239"/>
      <c r="K1164" s="239"/>
      <c r="L1164" s="244"/>
      <c r="M1164" s="245"/>
      <c r="N1164" s="246"/>
      <c r="O1164" s="246"/>
      <c r="P1164" s="246"/>
      <c r="Q1164" s="246"/>
      <c r="R1164" s="246"/>
      <c r="S1164" s="246"/>
      <c r="T1164" s="247"/>
      <c r="AT1164" s="248" t="s">
        <v>158</v>
      </c>
      <c r="AU1164" s="248" t="s">
        <v>84</v>
      </c>
      <c r="AV1164" s="12" t="s">
        <v>84</v>
      </c>
      <c r="AW1164" s="12" t="s">
        <v>35</v>
      </c>
      <c r="AX1164" s="12" t="s">
        <v>72</v>
      </c>
      <c r="AY1164" s="248" t="s">
        <v>147</v>
      </c>
    </row>
    <row r="1165" s="13" customFormat="1">
      <c r="B1165" s="249"/>
      <c r="C1165" s="250"/>
      <c r="D1165" s="225" t="s">
        <v>158</v>
      </c>
      <c r="E1165" s="251" t="s">
        <v>21</v>
      </c>
      <c r="F1165" s="252" t="s">
        <v>161</v>
      </c>
      <c r="G1165" s="250"/>
      <c r="H1165" s="253">
        <v>18.5</v>
      </c>
      <c r="I1165" s="254"/>
      <c r="J1165" s="250"/>
      <c r="K1165" s="250"/>
      <c r="L1165" s="255"/>
      <c r="M1165" s="256"/>
      <c r="N1165" s="257"/>
      <c r="O1165" s="257"/>
      <c r="P1165" s="257"/>
      <c r="Q1165" s="257"/>
      <c r="R1165" s="257"/>
      <c r="S1165" s="257"/>
      <c r="T1165" s="258"/>
      <c r="AT1165" s="259" t="s">
        <v>158</v>
      </c>
      <c r="AU1165" s="259" t="s">
        <v>84</v>
      </c>
      <c r="AV1165" s="13" t="s">
        <v>154</v>
      </c>
      <c r="AW1165" s="13" t="s">
        <v>35</v>
      </c>
      <c r="AX1165" s="13" t="s">
        <v>77</v>
      </c>
      <c r="AY1165" s="259" t="s">
        <v>147</v>
      </c>
    </row>
    <row r="1166" s="1" customFormat="1" ht="16.5" customHeight="1">
      <c r="B1166" s="45"/>
      <c r="C1166" s="213" t="s">
        <v>1459</v>
      </c>
      <c r="D1166" s="213" t="s">
        <v>149</v>
      </c>
      <c r="E1166" s="214" t="s">
        <v>1460</v>
      </c>
      <c r="F1166" s="215" t="s">
        <v>1461</v>
      </c>
      <c r="G1166" s="216" t="s">
        <v>443</v>
      </c>
      <c r="H1166" s="217">
        <v>4.5</v>
      </c>
      <c r="I1166" s="218"/>
      <c r="J1166" s="219">
        <f>ROUND(I1166*H1166,2)</f>
        <v>0</v>
      </c>
      <c r="K1166" s="215" t="s">
        <v>153</v>
      </c>
      <c r="L1166" s="71"/>
      <c r="M1166" s="220" t="s">
        <v>21</v>
      </c>
      <c r="N1166" s="221" t="s">
        <v>43</v>
      </c>
      <c r="O1166" s="46"/>
      <c r="P1166" s="222">
        <f>O1166*H1166</f>
        <v>0</v>
      </c>
      <c r="Q1166" s="222">
        <v>0.00056999999999999998</v>
      </c>
      <c r="R1166" s="222">
        <f>Q1166*H1166</f>
        <v>0.002565</v>
      </c>
      <c r="S1166" s="222">
        <v>0</v>
      </c>
      <c r="T1166" s="223">
        <f>S1166*H1166</f>
        <v>0</v>
      </c>
      <c r="AR1166" s="23" t="s">
        <v>248</v>
      </c>
      <c r="AT1166" s="23" t="s">
        <v>149</v>
      </c>
      <c r="AU1166" s="23" t="s">
        <v>84</v>
      </c>
      <c r="AY1166" s="23" t="s">
        <v>147</v>
      </c>
      <c r="BE1166" s="224">
        <f>IF(N1166="základní",J1166,0)</f>
        <v>0</v>
      </c>
      <c r="BF1166" s="224">
        <f>IF(N1166="snížená",J1166,0)</f>
        <v>0</v>
      </c>
      <c r="BG1166" s="224">
        <f>IF(N1166="zákl. přenesená",J1166,0)</f>
        <v>0</v>
      </c>
      <c r="BH1166" s="224">
        <f>IF(N1166="sníž. přenesená",J1166,0)</f>
        <v>0</v>
      </c>
      <c r="BI1166" s="224">
        <f>IF(N1166="nulová",J1166,0)</f>
        <v>0</v>
      </c>
      <c r="BJ1166" s="23" t="s">
        <v>77</v>
      </c>
      <c r="BK1166" s="224">
        <f>ROUND(I1166*H1166,2)</f>
        <v>0</v>
      </c>
      <c r="BL1166" s="23" t="s">
        <v>248</v>
      </c>
      <c r="BM1166" s="23" t="s">
        <v>1462</v>
      </c>
    </row>
    <row r="1167" s="1" customFormat="1">
      <c r="B1167" s="45"/>
      <c r="C1167" s="73"/>
      <c r="D1167" s="225" t="s">
        <v>156</v>
      </c>
      <c r="E1167" s="73"/>
      <c r="F1167" s="226" t="s">
        <v>1436</v>
      </c>
      <c r="G1167" s="73"/>
      <c r="H1167" s="73"/>
      <c r="I1167" s="184"/>
      <c r="J1167" s="73"/>
      <c r="K1167" s="73"/>
      <c r="L1167" s="71"/>
      <c r="M1167" s="227"/>
      <c r="N1167" s="46"/>
      <c r="O1167" s="46"/>
      <c r="P1167" s="46"/>
      <c r="Q1167" s="46"/>
      <c r="R1167" s="46"/>
      <c r="S1167" s="46"/>
      <c r="T1167" s="94"/>
      <c r="AT1167" s="23" t="s">
        <v>156</v>
      </c>
      <c r="AU1167" s="23" t="s">
        <v>84</v>
      </c>
    </row>
    <row r="1168" s="11" customFormat="1">
      <c r="B1168" s="228"/>
      <c r="C1168" s="229"/>
      <c r="D1168" s="225" t="s">
        <v>158</v>
      </c>
      <c r="E1168" s="230" t="s">
        <v>21</v>
      </c>
      <c r="F1168" s="231" t="s">
        <v>1418</v>
      </c>
      <c r="G1168" s="229"/>
      <c r="H1168" s="230" t="s">
        <v>21</v>
      </c>
      <c r="I1168" s="232"/>
      <c r="J1168" s="229"/>
      <c r="K1168" s="229"/>
      <c r="L1168" s="233"/>
      <c r="M1168" s="234"/>
      <c r="N1168" s="235"/>
      <c r="O1168" s="235"/>
      <c r="P1168" s="235"/>
      <c r="Q1168" s="235"/>
      <c r="R1168" s="235"/>
      <c r="S1168" s="235"/>
      <c r="T1168" s="236"/>
      <c r="AT1168" s="237" t="s">
        <v>158</v>
      </c>
      <c r="AU1168" s="237" t="s">
        <v>84</v>
      </c>
      <c r="AV1168" s="11" t="s">
        <v>77</v>
      </c>
      <c r="AW1168" s="11" t="s">
        <v>35</v>
      </c>
      <c r="AX1168" s="11" t="s">
        <v>72</v>
      </c>
      <c r="AY1168" s="237" t="s">
        <v>147</v>
      </c>
    </row>
    <row r="1169" s="12" customFormat="1">
      <c r="B1169" s="238"/>
      <c r="C1169" s="239"/>
      <c r="D1169" s="225" t="s">
        <v>158</v>
      </c>
      <c r="E1169" s="240" t="s">
        <v>21</v>
      </c>
      <c r="F1169" s="241" t="s">
        <v>1463</v>
      </c>
      <c r="G1169" s="239"/>
      <c r="H1169" s="242">
        <v>4.5</v>
      </c>
      <c r="I1169" s="243"/>
      <c r="J1169" s="239"/>
      <c r="K1169" s="239"/>
      <c r="L1169" s="244"/>
      <c r="M1169" s="245"/>
      <c r="N1169" s="246"/>
      <c r="O1169" s="246"/>
      <c r="P1169" s="246"/>
      <c r="Q1169" s="246"/>
      <c r="R1169" s="246"/>
      <c r="S1169" s="246"/>
      <c r="T1169" s="247"/>
      <c r="AT1169" s="248" t="s">
        <v>158</v>
      </c>
      <c r="AU1169" s="248" t="s">
        <v>84</v>
      </c>
      <c r="AV1169" s="12" t="s">
        <v>84</v>
      </c>
      <c r="AW1169" s="12" t="s">
        <v>35</v>
      </c>
      <c r="AX1169" s="12" t="s">
        <v>72</v>
      </c>
      <c r="AY1169" s="248" t="s">
        <v>147</v>
      </c>
    </row>
    <row r="1170" s="13" customFormat="1">
      <c r="B1170" s="249"/>
      <c r="C1170" s="250"/>
      <c r="D1170" s="225" t="s">
        <v>158</v>
      </c>
      <c r="E1170" s="251" t="s">
        <v>21</v>
      </c>
      <c r="F1170" s="252" t="s">
        <v>161</v>
      </c>
      <c r="G1170" s="250"/>
      <c r="H1170" s="253">
        <v>4.5</v>
      </c>
      <c r="I1170" s="254"/>
      <c r="J1170" s="250"/>
      <c r="K1170" s="250"/>
      <c r="L1170" s="255"/>
      <c r="M1170" s="256"/>
      <c r="N1170" s="257"/>
      <c r="O1170" s="257"/>
      <c r="P1170" s="257"/>
      <c r="Q1170" s="257"/>
      <c r="R1170" s="257"/>
      <c r="S1170" s="257"/>
      <c r="T1170" s="258"/>
      <c r="AT1170" s="259" t="s">
        <v>158</v>
      </c>
      <c r="AU1170" s="259" t="s">
        <v>84</v>
      </c>
      <c r="AV1170" s="13" t="s">
        <v>154</v>
      </c>
      <c r="AW1170" s="13" t="s">
        <v>35</v>
      </c>
      <c r="AX1170" s="13" t="s">
        <v>77</v>
      </c>
      <c r="AY1170" s="259" t="s">
        <v>147</v>
      </c>
    </row>
    <row r="1171" s="1" customFormat="1" ht="16.5" customHeight="1">
      <c r="B1171" s="45"/>
      <c r="C1171" s="213" t="s">
        <v>1464</v>
      </c>
      <c r="D1171" s="213" t="s">
        <v>149</v>
      </c>
      <c r="E1171" s="214" t="s">
        <v>1465</v>
      </c>
      <c r="F1171" s="215" t="s">
        <v>1466</v>
      </c>
      <c r="G1171" s="216" t="s">
        <v>443</v>
      </c>
      <c r="H1171" s="217">
        <v>7</v>
      </c>
      <c r="I1171" s="218"/>
      <c r="J1171" s="219">
        <f>ROUND(I1171*H1171,2)</f>
        <v>0</v>
      </c>
      <c r="K1171" s="215" t="s">
        <v>153</v>
      </c>
      <c r="L1171" s="71"/>
      <c r="M1171" s="220" t="s">
        <v>21</v>
      </c>
      <c r="N1171" s="221" t="s">
        <v>43</v>
      </c>
      <c r="O1171" s="46"/>
      <c r="P1171" s="222">
        <f>O1171*H1171</f>
        <v>0</v>
      </c>
      <c r="Q1171" s="222">
        <v>0.00114</v>
      </c>
      <c r="R1171" s="222">
        <f>Q1171*H1171</f>
        <v>0.0079799999999999992</v>
      </c>
      <c r="S1171" s="222">
        <v>0</v>
      </c>
      <c r="T1171" s="223">
        <f>S1171*H1171</f>
        <v>0</v>
      </c>
      <c r="AR1171" s="23" t="s">
        <v>248</v>
      </c>
      <c r="AT1171" s="23" t="s">
        <v>149</v>
      </c>
      <c r="AU1171" s="23" t="s">
        <v>84</v>
      </c>
      <c r="AY1171" s="23" t="s">
        <v>147</v>
      </c>
      <c r="BE1171" s="224">
        <f>IF(N1171="základní",J1171,0)</f>
        <v>0</v>
      </c>
      <c r="BF1171" s="224">
        <f>IF(N1171="snížená",J1171,0)</f>
        <v>0</v>
      </c>
      <c r="BG1171" s="224">
        <f>IF(N1171="zákl. přenesená",J1171,0)</f>
        <v>0</v>
      </c>
      <c r="BH1171" s="224">
        <f>IF(N1171="sníž. přenesená",J1171,0)</f>
        <v>0</v>
      </c>
      <c r="BI1171" s="224">
        <f>IF(N1171="nulová",J1171,0)</f>
        <v>0</v>
      </c>
      <c r="BJ1171" s="23" t="s">
        <v>77</v>
      </c>
      <c r="BK1171" s="224">
        <f>ROUND(I1171*H1171,2)</f>
        <v>0</v>
      </c>
      <c r="BL1171" s="23" t="s">
        <v>248</v>
      </c>
      <c r="BM1171" s="23" t="s">
        <v>1467</v>
      </c>
    </row>
    <row r="1172" s="1" customFormat="1">
      <c r="B1172" s="45"/>
      <c r="C1172" s="73"/>
      <c r="D1172" s="225" t="s">
        <v>156</v>
      </c>
      <c r="E1172" s="73"/>
      <c r="F1172" s="226" t="s">
        <v>1436</v>
      </c>
      <c r="G1172" s="73"/>
      <c r="H1172" s="73"/>
      <c r="I1172" s="184"/>
      <c r="J1172" s="73"/>
      <c r="K1172" s="73"/>
      <c r="L1172" s="71"/>
      <c r="M1172" s="227"/>
      <c r="N1172" s="46"/>
      <c r="O1172" s="46"/>
      <c r="P1172" s="46"/>
      <c r="Q1172" s="46"/>
      <c r="R1172" s="46"/>
      <c r="S1172" s="46"/>
      <c r="T1172" s="94"/>
      <c r="AT1172" s="23" t="s">
        <v>156</v>
      </c>
      <c r="AU1172" s="23" t="s">
        <v>84</v>
      </c>
    </row>
    <row r="1173" s="11" customFormat="1">
      <c r="B1173" s="228"/>
      <c r="C1173" s="229"/>
      <c r="D1173" s="225" t="s">
        <v>158</v>
      </c>
      <c r="E1173" s="230" t="s">
        <v>21</v>
      </c>
      <c r="F1173" s="231" t="s">
        <v>1418</v>
      </c>
      <c r="G1173" s="229"/>
      <c r="H1173" s="230" t="s">
        <v>21</v>
      </c>
      <c r="I1173" s="232"/>
      <c r="J1173" s="229"/>
      <c r="K1173" s="229"/>
      <c r="L1173" s="233"/>
      <c r="M1173" s="234"/>
      <c r="N1173" s="235"/>
      <c r="O1173" s="235"/>
      <c r="P1173" s="235"/>
      <c r="Q1173" s="235"/>
      <c r="R1173" s="235"/>
      <c r="S1173" s="235"/>
      <c r="T1173" s="236"/>
      <c r="AT1173" s="237" t="s">
        <v>158</v>
      </c>
      <c r="AU1173" s="237" t="s">
        <v>84</v>
      </c>
      <c r="AV1173" s="11" t="s">
        <v>77</v>
      </c>
      <c r="AW1173" s="11" t="s">
        <v>35</v>
      </c>
      <c r="AX1173" s="11" t="s">
        <v>72</v>
      </c>
      <c r="AY1173" s="237" t="s">
        <v>147</v>
      </c>
    </row>
    <row r="1174" s="12" customFormat="1">
      <c r="B1174" s="238"/>
      <c r="C1174" s="239"/>
      <c r="D1174" s="225" t="s">
        <v>158</v>
      </c>
      <c r="E1174" s="240" t="s">
        <v>21</v>
      </c>
      <c r="F1174" s="241" t="s">
        <v>189</v>
      </c>
      <c r="G1174" s="239"/>
      <c r="H1174" s="242">
        <v>7</v>
      </c>
      <c r="I1174" s="243"/>
      <c r="J1174" s="239"/>
      <c r="K1174" s="239"/>
      <c r="L1174" s="244"/>
      <c r="M1174" s="245"/>
      <c r="N1174" s="246"/>
      <c r="O1174" s="246"/>
      <c r="P1174" s="246"/>
      <c r="Q1174" s="246"/>
      <c r="R1174" s="246"/>
      <c r="S1174" s="246"/>
      <c r="T1174" s="247"/>
      <c r="AT1174" s="248" t="s">
        <v>158</v>
      </c>
      <c r="AU1174" s="248" t="s">
        <v>84</v>
      </c>
      <c r="AV1174" s="12" t="s">
        <v>84</v>
      </c>
      <c r="AW1174" s="12" t="s">
        <v>35</v>
      </c>
      <c r="AX1174" s="12" t="s">
        <v>72</v>
      </c>
      <c r="AY1174" s="248" t="s">
        <v>147</v>
      </c>
    </row>
    <row r="1175" s="13" customFormat="1">
      <c r="B1175" s="249"/>
      <c r="C1175" s="250"/>
      <c r="D1175" s="225" t="s">
        <v>158</v>
      </c>
      <c r="E1175" s="251" t="s">
        <v>21</v>
      </c>
      <c r="F1175" s="252" t="s">
        <v>161</v>
      </c>
      <c r="G1175" s="250"/>
      <c r="H1175" s="253">
        <v>7</v>
      </c>
      <c r="I1175" s="254"/>
      <c r="J1175" s="250"/>
      <c r="K1175" s="250"/>
      <c r="L1175" s="255"/>
      <c r="M1175" s="256"/>
      <c r="N1175" s="257"/>
      <c r="O1175" s="257"/>
      <c r="P1175" s="257"/>
      <c r="Q1175" s="257"/>
      <c r="R1175" s="257"/>
      <c r="S1175" s="257"/>
      <c r="T1175" s="258"/>
      <c r="AT1175" s="259" t="s">
        <v>158</v>
      </c>
      <c r="AU1175" s="259" t="s">
        <v>84</v>
      </c>
      <c r="AV1175" s="13" t="s">
        <v>154</v>
      </c>
      <c r="AW1175" s="13" t="s">
        <v>35</v>
      </c>
      <c r="AX1175" s="13" t="s">
        <v>77</v>
      </c>
      <c r="AY1175" s="259" t="s">
        <v>147</v>
      </c>
    </row>
    <row r="1176" s="1" customFormat="1" ht="25.5" customHeight="1">
      <c r="B1176" s="45"/>
      <c r="C1176" s="213" t="s">
        <v>1468</v>
      </c>
      <c r="D1176" s="213" t="s">
        <v>149</v>
      </c>
      <c r="E1176" s="214" t="s">
        <v>1469</v>
      </c>
      <c r="F1176" s="215" t="s">
        <v>1470</v>
      </c>
      <c r="G1176" s="216" t="s">
        <v>367</v>
      </c>
      <c r="H1176" s="217">
        <v>25</v>
      </c>
      <c r="I1176" s="218"/>
      <c r="J1176" s="219">
        <f>ROUND(I1176*H1176,2)</f>
        <v>0</v>
      </c>
      <c r="K1176" s="215" t="s">
        <v>153</v>
      </c>
      <c r="L1176" s="71"/>
      <c r="M1176" s="220" t="s">
        <v>21</v>
      </c>
      <c r="N1176" s="221" t="s">
        <v>43</v>
      </c>
      <c r="O1176" s="46"/>
      <c r="P1176" s="222">
        <f>O1176*H1176</f>
        <v>0</v>
      </c>
      <c r="Q1176" s="222">
        <v>0</v>
      </c>
      <c r="R1176" s="222">
        <f>Q1176*H1176</f>
        <v>0</v>
      </c>
      <c r="S1176" s="222">
        <v>0</v>
      </c>
      <c r="T1176" s="223">
        <f>S1176*H1176</f>
        <v>0</v>
      </c>
      <c r="AR1176" s="23" t="s">
        <v>248</v>
      </c>
      <c r="AT1176" s="23" t="s">
        <v>149</v>
      </c>
      <c r="AU1176" s="23" t="s">
        <v>84</v>
      </c>
      <c r="AY1176" s="23" t="s">
        <v>147</v>
      </c>
      <c r="BE1176" s="224">
        <f>IF(N1176="základní",J1176,0)</f>
        <v>0</v>
      </c>
      <c r="BF1176" s="224">
        <f>IF(N1176="snížená",J1176,0)</f>
        <v>0</v>
      </c>
      <c r="BG1176" s="224">
        <f>IF(N1176="zákl. přenesená",J1176,0)</f>
        <v>0</v>
      </c>
      <c r="BH1176" s="224">
        <f>IF(N1176="sníž. přenesená",J1176,0)</f>
        <v>0</v>
      </c>
      <c r="BI1176" s="224">
        <f>IF(N1176="nulová",J1176,0)</f>
        <v>0</v>
      </c>
      <c r="BJ1176" s="23" t="s">
        <v>77</v>
      </c>
      <c r="BK1176" s="224">
        <f>ROUND(I1176*H1176,2)</f>
        <v>0</v>
      </c>
      <c r="BL1176" s="23" t="s">
        <v>248</v>
      </c>
      <c r="BM1176" s="23" t="s">
        <v>1471</v>
      </c>
    </row>
    <row r="1177" s="1" customFormat="1">
      <c r="B1177" s="45"/>
      <c r="C1177" s="73"/>
      <c r="D1177" s="225" t="s">
        <v>156</v>
      </c>
      <c r="E1177" s="73"/>
      <c r="F1177" s="226" t="s">
        <v>1472</v>
      </c>
      <c r="G1177" s="73"/>
      <c r="H1177" s="73"/>
      <c r="I1177" s="184"/>
      <c r="J1177" s="73"/>
      <c r="K1177" s="73"/>
      <c r="L1177" s="71"/>
      <c r="M1177" s="227"/>
      <c r="N1177" s="46"/>
      <c r="O1177" s="46"/>
      <c r="P1177" s="46"/>
      <c r="Q1177" s="46"/>
      <c r="R1177" s="46"/>
      <c r="S1177" s="46"/>
      <c r="T1177" s="94"/>
      <c r="AT1177" s="23" t="s">
        <v>156</v>
      </c>
      <c r="AU1177" s="23" t="s">
        <v>84</v>
      </c>
    </row>
    <row r="1178" s="11" customFormat="1">
      <c r="B1178" s="228"/>
      <c r="C1178" s="229"/>
      <c r="D1178" s="225" t="s">
        <v>158</v>
      </c>
      <c r="E1178" s="230" t="s">
        <v>21</v>
      </c>
      <c r="F1178" s="231" t="s">
        <v>1418</v>
      </c>
      <c r="G1178" s="229"/>
      <c r="H1178" s="230" t="s">
        <v>21</v>
      </c>
      <c r="I1178" s="232"/>
      <c r="J1178" s="229"/>
      <c r="K1178" s="229"/>
      <c r="L1178" s="233"/>
      <c r="M1178" s="234"/>
      <c r="N1178" s="235"/>
      <c r="O1178" s="235"/>
      <c r="P1178" s="235"/>
      <c r="Q1178" s="235"/>
      <c r="R1178" s="235"/>
      <c r="S1178" s="235"/>
      <c r="T1178" s="236"/>
      <c r="AT1178" s="237" t="s">
        <v>158</v>
      </c>
      <c r="AU1178" s="237" t="s">
        <v>84</v>
      </c>
      <c r="AV1178" s="11" t="s">
        <v>77</v>
      </c>
      <c r="AW1178" s="11" t="s">
        <v>35</v>
      </c>
      <c r="AX1178" s="11" t="s">
        <v>72</v>
      </c>
      <c r="AY1178" s="237" t="s">
        <v>147</v>
      </c>
    </row>
    <row r="1179" s="12" customFormat="1">
      <c r="B1179" s="238"/>
      <c r="C1179" s="239"/>
      <c r="D1179" s="225" t="s">
        <v>158</v>
      </c>
      <c r="E1179" s="240" t="s">
        <v>21</v>
      </c>
      <c r="F1179" s="241" t="s">
        <v>293</v>
      </c>
      <c r="G1179" s="239"/>
      <c r="H1179" s="242">
        <v>25</v>
      </c>
      <c r="I1179" s="243"/>
      <c r="J1179" s="239"/>
      <c r="K1179" s="239"/>
      <c r="L1179" s="244"/>
      <c r="M1179" s="245"/>
      <c r="N1179" s="246"/>
      <c r="O1179" s="246"/>
      <c r="P1179" s="246"/>
      <c r="Q1179" s="246"/>
      <c r="R1179" s="246"/>
      <c r="S1179" s="246"/>
      <c r="T1179" s="247"/>
      <c r="AT1179" s="248" t="s">
        <v>158</v>
      </c>
      <c r="AU1179" s="248" t="s">
        <v>84</v>
      </c>
      <c r="AV1179" s="12" t="s">
        <v>84</v>
      </c>
      <c r="AW1179" s="12" t="s">
        <v>35</v>
      </c>
      <c r="AX1179" s="12" t="s">
        <v>72</v>
      </c>
      <c r="AY1179" s="248" t="s">
        <v>147</v>
      </c>
    </row>
    <row r="1180" s="13" customFormat="1">
      <c r="B1180" s="249"/>
      <c r="C1180" s="250"/>
      <c r="D1180" s="225" t="s">
        <v>158</v>
      </c>
      <c r="E1180" s="251" t="s">
        <v>21</v>
      </c>
      <c r="F1180" s="252" t="s">
        <v>161</v>
      </c>
      <c r="G1180" s="250"/>
      <c r="H1180" s="253">
        <v>25</v>
      </c>
      <c r="I1180" s="254"/>
      <c r="J1180" s="250"/>
      <c r="K1180" s="250"/>
      <c r="L1180" s="255"/>
      <c r="M1180" s="256"/>
      <c r="N1180" s="257"/>
      <c r="O1180" s="257"/>
      <c r="P1180" s="257"/>
      <c r="Q1180" s="257"/>
      <c r="R1180" s="257"/>
      <c r="S1180" s="257"/>
      <c r="T1180" s="258"/>
      <c r="AT1180" s="259" t="s">
        <v>158</v>
      </c>
      <c r="AU1180" s="259" t="s">
        <v>84</v>
      </c>
      <c r="AV1180" s="13" t="s">
        <v>154</v>
      </c>
      <c r="AW1180" s="13" t="s">
        <v>35</v>
      </c>
      <c r="AX1180" s="13" t="s">
        <v>77</v>
      </c>
      <c r="AY1180" s="259" t="s">
        <v>147</v>
      </c>
    </row>
    <row r="1181" s="1" customFormat="1" ht="25.5" customHeight="1">
      <c r="B1181" s="45"/>
      <c r="C1181" s="213" t="s">
        <v>1473</v>
      </c>
      <c r="D1181" s="213" t="s">
        <v>149</v>
      </c>
      <c r="E1181" s="214" t="s">
        <v>1474</v>
      </c>
      <c r="F1181" s="215" t="s">
        <v>1475</v>
      </c>
      <c r="G1181" s="216" t="s">
        <v>367</v>
      </c>
      <c r="H1181" s="217">
        <v>3</v>
      </c>
      <c r="I1181" s="218"/>
      <c r="J1181" s="219">
        <f>ROUND(I1181*H1181,2)</f>
        <v>0</v>
      </c>
      <c r="K1181" s="215" t="s">
        <v>153</v>
      </c>
      <c r="L1181" s="71"/>
      <c r="M1181" s="220" t="s">
        <v>21</v>
      </c>
      <c r="N1181" s="221" t="s">
        <v>43</v>
      </c>
      <c r="O1181" s="46"/>
      <c r="P1181" s="222">
        <f>O1181*H1181</f>
        <v>0</v>
      </c>
      <c r="Q1181" s="222">
        <v>0</v>
      </c>
      <c r="R1181" s="222">
        <f>Q1181*H1181</f>
        <v>0</v>
      </c>
      <c r="S1181" s="222">
        <v>0</v>
      </c>
      <c r="T1181" s="223">
        <f>S1181*H1181</f>
        <v>0</v>
      </c>
      <c r="AR1181" s="23" t="s">
        <v>248</v>
      </c>
      <c r="AT1181" s="23" t="s">
        <v>149</v>
      </c>
      <c r="AU1181" s="23" t="s">
        <v>84</v>
      </c>
      <c r="AY1181" s="23" t="s">
        <v>147</v>
      </c>
      <c r="BE1181" s="224">
        <f>IF(N1181="základní",J1181,0)</f>
        <v>0</v>
      </c>
      <c r="BF1181" s="224">
        <f>IF(N1181="snížená",J1181,0)</f>
        <v>0</v>
      </c>
      <c r="BG1181" s="224">
        <f>IF(N1181="zákl. přenesená",J1181,0)</f>
        <v>0</v>
      </c>
      <c r="BH1181" s="224">
        <f>IF(N1181="sníž. přenesená",J1181,0)</f>
        <v>0</v>
      </c>
      <c r="BI1181" s="224">
        <f>IF(N1181="nulová",J1181,0)</f>
        <v>0</v>
      </c>
      <c r="BJ1181" s="23" t="s">
        <v>77</v>
      </c>
      <c r="BK1181" s="224">
        <f>ROUND(I1181*H1181,2)</f>
        <v>0</v>
      </c>
      <c r="BL1181" s="23" t="s">
        <v>248</v>
      </c>
      <c r="BM1181" s="23" t="s">
        <v>1476</v>
      </c>
    </row>
    <row r="1182" s="1" customFormat="1">
      <c r="B1182" s="45"/>
      <c r="C1182" s="73"/>
      <c r="D1182" s="225" t="s">
        <v>156</v>
      </c>
      <c r="E1182" s="73"/>
      <c r="F1182" s="226" t="s">
        <v>1472</v>
      </c>
      <c r="G1182" s="73"/>
      <c r="H1182" s="73"/>
      <c r="I1182" s="184"/>
      <c r="J1182" s="73"/>
      <c r="K1182" s="73"/>
      <c r="L1182" s="71"/>
      <c r="M1182" s="227"/>
      <c r="N1182" s="46"/>
      <c r="O1182" s="46"/>
      <c r="P1182" s="46"/>
      <c r="Q1182" s="46"/>
      <c r="R1182" s="46"/>
      <c r="S1182" s="46"/>
      <c r="T1182" s="94"/>
      <c r="AT1182" s="23" t="s">
        <v>156</v>
      </c>
      <c r="AU1182" s="23" t="s">
        <v>84</v>
      </c>
    </row>
    <row r="1183" s="11" customFormat="1">
      <c r="B1183" s="228"/>
      <c r="C1183" s="229"/>
      <c r="D1183" s="225" t="s">
        <v>158</v>
      </c>
      <c r="E1183" s="230" t="s">
        <v>21</v>
      </c>
      <c r="F1183" s="231" t="s">
        <v>1418</v>
      </c>
      <c r="G1183" s="229"/>
      <c r="H1183" s="230" t="s">
        <v>21</v>
      </c>
      <c r="I1183" s="232"/>
      <c r="J1183" s="229"/>
      <c r="K1183" s="229"/>
      <c r="L1183" s="233"/>
      <c r="M1183" s="234"/>
      <c r="N1183" s="235"/>
      <c r="O1183" s="235"/>
      <c r="P1183" s="235"/>
      <c r="Q1183" s="235"/>
      <c r="R1183" s="235"/>
      <c r="S1183" s="235"/>
      <c r="T1183" s="236"/>
      <c r="AT1183" s="237" t="s">
        <v>158</v>
      </c>
      <c r="AU1183" s="237" t="s">
        <v>84</v>
      </c>
      <c r="AV1183" s="11" t="s">
        <v>77</v>
      </c>
      <c r="AW1183" s="11" t="s">
        <v>35</v>
      </c>
      <c r="AX1183" s="11" t="s">
        <v>72</v>
      </c>
      <c r="AY1183" s="237" t="s">
        <v>147</v>
      </c>
    </row>
    <row r="1184" s="12" customFormat="1">
      <c r="B1184" s="238"/>
      <c r="C1184" s="239"/>
      <c r="D1184" s="225" t="s">
        <v>158</v>
      </c>
      <c r="E1184" s="240" t="s">
        <v>21</v>
      </c>
      <c r="F1184" s="241" t="s">
        <v>165</v>
      </c>
      <c r="G1184" s="239"/>
      <c r="H1184" s="242">
        <v>3</v>
      </c>
      <c r="I1184" s="243"/>
      <c r="J1184" s="239"/>
      <c r="K1184" s="239"/>
      <c r="L1184" s="244"/>
      <c r="M1184" s="245"/>
      <c r="N1184" s="246"/>
      <c r="O1184" s="246"/>
      <c r="P1184" s="246"/>
      <c r="Q1184" s="246"/>
      <c r="R1184" s="246"/>
      <c r="S1184" s="246"/>
      <c r="T1184" s="247"/>
      <c r="AT1184" s="248" t="s">
        <v>158</v>
      </c>
      <c r="AU1184" s="248" t="s">
        <v>84</v>
      </c>
      <c r="AV1184" s="12" t="s">
        <v>84</v>
      </c>
      <c r="AW1184" s="12" t="s">
        <v>35</v>
      </c>
      <c r="AX1184" s="12" t="s">
        <v>72</v>
      </c>
      <c r="AY1184" s="248" t="s">
        <v>147</v>
      </c>
    </row>
    <row r="1185" s="13" customFormat="1">
      <c r="B1185" s="249"/>
      <c r="C1185" s="250"/>
      <c r="D1185" s="225" t="s">
        <v>158</v>
      </c>
      <c r="E1185" s="251" t="s">
        <v>21</v>
      </c>
      <c r="F1185" s="252" t="s">
        <v>161</v>
      </c>
      <c r="G1185" s="250"/>
      <c r="H1185" s="253">
        <v>3</v>
      </c>
      <c r="I1185" s="254"/>
      <c r="J1185" s="250"/>
      <c r="K1185" s="250"/>
      <c r="L1185" s="255"/>
      <c r="M1185" s="256"/>
      <c r="N1185" s="257"/>
      <c r="O1185" s="257"/>
      <c r="P1185" s="257"/>
      <c r="Q1185" s="257"/>
      <c r="R1185" s="257"/>
      <c r="S1185" s="257"/>
      <c r="T1185" s="258"/>
      <c r="AT1185" s="259" t="s">
        <v>158</v>
      </c>
      <c r="AU1185" s="259" t="s">
        <v>84</v>
      </c>
      <c r="AV1185" s="13" t="s">
        <v>154</v>
      </c>
      <c r="AW1185" s="13" t="s">
        <v>35</v>
      </c>
      <c r="AX1185" s="13" t="s">
        <v>77</v>
      </c>
      <c r="AY1185" s="259" t="s">
        <v>147</v>
      </c>
    </row>
    <row r="1186" s="1" customFormat="1" ht="25.5" customHeight="1">
      <c r="B1186" s="45"/>
      <c r="C1186" s="213" t="s">
        <v>1477</v>
      </c>
      <c r="D1186" s="213" t="s">
        <v>149</v>
      </c>
      <c r="E1186" s="214" t="s">
        <v>1478</v>
      </c>
      <c r="F1186" s="215" t="s">
        <v>1479</v>
      </c>
      <c r="G1186" s="216" t="s">
        <v>367</v>
      </c>
      <c r="H1186" s="217">
        <v>5</v>
      </c>
      <c r="I1186" s="218"/>
      <c r="J1186" s="219">
        <f>ROUND(I1186*H1186,2)</f>
        <v>0</v>
      </c>
      <c r="K1186" s="215" t="s">
        <v>153</v>
      </c>
      <c r="L1186" s="71"/>
      <c r="M1186" s="220" t="s">
        <v>21</v>
      </c>
      <c r="N1186" s="221" t="s">
        <v>43</v>
      </c>
      <c r="O1186" s="46"/>
      <c r="P1186" s="222">
        <f>O1186*H1186</f>
        <v>0</v>
      </c>
      <c r="Q1186" s="222">
        <v>0</v>
      </c>
      <c r="R1186" s="222">
        <f>Q1186*H1186</f>
        <v>0</v>
      </c>
      <c r="S1186" s="222">
        <v>0</v>
      </c>
      <c r="T1186" s="223">
        <f>S1186*H1186</f>
        <v>0</v>
      </c>
      <c r="AR1186" s="23" t="s">
        <v>248</v>
      </c>
      <c r="AT1186" s="23" t="s">
        <v>149</v>
      </c>
      <c r="AU1186" s="23" t="s">
        <v>84</v>
      </c>
      <c r="AY1186" s="23" t="s">
        <v>147</v>
      </c>
      <c r="BE1186" s="224">
        <f>IF(N1186="základní",J1186,0)</f>
        <v>0</v>
      </c>
      <c r="BF1186" s="224">
        <f>IF(N1186="snížená",J1186,0)</f>
        <v>0</v>
      </c>
      <c r="BG1186" s="224">
        <f>IF(N1186="zákl. přenesená",J1186,0)</f>
        <v>0</v>
      </c>
      <c r="BH1186" s="224">
        <f>IF(N1186="sníž. přenesená",J1186,0)</f>
        <v>0</v>
      </c>
      <c r="BI1186" s="224">
        <f>IF(N1186="nulová",J1186,0)</f>
        <v>0</v>
      </c>
      <c r="BJ1186" s="23" t="s">
        <v>77</v>
      </c>
      <c r="BK1186" s="224">
        <f>ROUND(I1186*H1186,2)</f>
        <v>0</v>
      </c>
      <c r="BL1186" s="23" t="s">
        <v>248</v>
      </c>
      <c r="BM1186" s="23" t="s">
        <v>1480</v>
      </c>
    </row>
    <row r="1187" s="1" customFormat="1">
      <c r="B1187" s="45"/>
      <c r="C1187" s="73"/>
      <c r="D1187" s="225" t="s">
        <v>156</v>
      </c>
      <c r="E1187" s="73"/>
      <c r="F1187" s="226" t="s">
        <v>1472</v>
      </c>
      <c r="G1187" s="73"/>
      <c r="H1187" s="73"/>
      <c r="I1187" s="184"/>
      <c r="J1187" s="73"/>
      <c r="K1187" s="73"/>
      <c r="L1187" s="71"/>
      <c r="M1187" s="227"/>
      <c r="N1187" s="46"/>
      <c r="O1187" s="46"/>
      <c r="P1187" s="46"/>
      <c r="Q1187" s="46"/>
      <c r="R1187" s="46"/>
      <c r="S1187" s="46"/>
      <c r="T1187" s="94"/>
      <c r="AT1187" s="23" t="s">
        <v>156</v>
      </c>
      <c r="AU1187" s="23" t="s">
        <v>84</v>
      </c>
    </row>
    <row r="1188" s="11" customFormat="1">
      <c r="B1188" s="228"/>
      <c r="C1188" s="229"/>
      <c r="D1188" s="225" t="s">
        <v>158</v>
      </c>
      <c r="E1188" s="230" t="s">
        <v>21</v>
      </c>
      <c r="F1188" s="231" t="s">
        <v>1418</v>
      </c>
      <c r="G1188" s="229"/>
      <c r="H1188" s="230" t="s">
        <v>21</v>
      </c>
      <c r="I1188" s="232"/>
      <c r="J1188" s="229"/>
      <c r="K1188" s="229"/>
      <c r="L1188" s="233"/>
      <c r="M1188" s="234"/>
      <c r="N1188" s="235"/>
      <c r="O1188" s="235"/>
      <c r="P1188" s="235"/>
      <c r="Q1188" s="235"/>
      <c r="R1188" s="235"/>
      <c r="S1188" s="235"/>
      <c r="T1188" s="236"/>
      <c r="AT1188" s="237" t="s">
        <v>158</v>
      </c>
      <c r="AU1188" s="237" t="s">
        <v>84</v>
      </c>
      <c r="AV1188" s="11" t="s">
        <v>77</v>
      </c>
      <c r="AW1188" s="11" t="s">
        <v>35</v>
      </c>
      <c r="AX1188" s="11" t="s">
        <v>72</v>
      </c>
      <c r="AY1188" s="237" t="s">
        <v>147</v>
      </c>
    </row>
    <row r="1189" s="12" customFormat="1">
      <c r="B1189" s="238"/>
      <c r="C1189" s="239"/>
      <c r="D1189" s="225" t="s">
        <v>158</v>
      </c>
      <c r="E1189" s="240" t="s">
        <v>21</v>
      </c>
      <c r="F1189" s="241" t="s">
        <v>178</v>
      </c>
      <c r="G1189" s="239"/>
      <c r="H1189" s="242">
        <v>5</v>
      </c>
      <c r="I1189" s="243"/>
      <c r="J1189" s="239"/>
      <c r="K1189" s="239"/>
      <c r="L1189" s="244"/>
      <c r="M1189" s="245"/>
      <c r="N1189" s="246"/>
      <c r="O1189" s="246"/>
      <c r="P1189" s="246"/>
      <c r="Q1189" s="246"/>
      <c r="R1189" s="246"/>
      <c r="S1189" s="246"/>
      <c r="T1189" s="247"/>
      <c r="AT1189" s="248" t="s">
        <v>158</v>
      </c>
      <c r="AU1189" s="248" t="s">
        <v>84</v>
      </c>
      <c r="AV1189" s="12" t="s">
        <v>84</v>
      </c>
      <c r="AW1189" s="12" t="s">
        <v>35</v>
      </c>
      <c r="AX1189" s="12" t="s">
        <v>72</v>
      </c>
      <c r="AY1189" s="248" t="s">
        <v>147</v>
      </c>
    </row>
    <row r="1190" s="13" customFormat="1">
      <c r="B1190" s="249"/>
      <c r="C1190" s="250"/>
      <c r="D1190" s="225" t="s">
        <v>158</v>
      </c>
      <c r="E1190" s="251" t="s">
        <v>21</v>
      </c>
      <c r="F1190" s="252" t="s">
        <v>161</v>
      </c>
      <c r="G1190" s="250"/>
      <c r="H1190" s="253">
        <v>5</v>
      </c>
      <c r="I1190" s="254"/>
      <c r="J1190" s="250"/>
      <c r="K1190" s="250"/>
      <c r="L1190" s="255"/>
      <c r="M1190" s="256"/>
      <c r="N1190" s="257"/>
      <c r="O1190" s="257"/>
      <c r="P1190" s="257"/>
      <c r="Q1190" s="257"/>
      <c r="R1190" s="257"/>
      <c r="S1190" s="257"/>
      <c r="T1190" s="258"/>
      <c r="AT1190" s="259" t="s">
        <v>158</v>
      </c>
      <c r="AU1190" s="259" t="s">
        <v>84</v>
      </c>
      <c r="AV1190" s="13" t="s">
        <v>154</v>
      </c>
      <c r="AW1190" s="13" t="s">
        <v>35</v>
      </c>
      <c r="AX1190" s="13" t="s">
        <v>77</v>
      </c>
      <c r="AY1190" s="259" t="s">
        <v>147</v>
      </c>
    </row>
    <row r="1191" s="1" customFormat="1" ht="16.5" customHeight="1">
      <c r="B1191" s="45"/>
      <c r="C1191" s="213" t="s">
        <v>1481</v>
      </c>
      <c r="D1191" s="213" t="s">
        <v>149</v>
      </c>
      <c r="E1191" s="214" t="s">
        <v>1482</v>
      </c>
      <c r="F1191" s="215" t="s">
        <v>1483</v>
      </c>
      <c r="G1191" s="216" t="s">
        <v>367</v>
      </c>
      <c r="H1191" s="217">
        <v>11</v>
      </c>
      <c r="I1191" s="218"/>
      <c r="J1191" s="219">
        <f>ROUND(I1191*H1191,2)</f>
        <v>0</v>
      </c>
      <c r="K1191" s="215" t="s">
        <v>21</v>
      </c>
      <c r="L1191" s="71"/>
      <c r="M1191" s="220" t="s">
        <v>21</v>
      </c>
      <c r="N1191" s="221" t="s">
        <v>43</v>
      </c>
      <c r="O1191" s="46"/>
      <c r="P1191" s="222">
        <f>O1191*H1191</f>
        <v>0</v>
      </c>
      <c r="Q1191" s="222">
        <v>0.00034000000000000002</v>
      </c>
      <c r="R1191" s="222">
        <f>Q1191*H1191</f>
        <v>0.0037400000000000003</v>
      </c>
      <c r="S1191" s="222">
        <v>0</v>
      </c>
      <c r="T1191" s="223">
        <f>S1191*H1191</f>
        <v>0</v>
      </c>
      <c r="AR1191" s="23" t="s">
        <v>248</v>
      </c>
      <c r="AT1191" s="23" t="s">
        <v>149</v>
      </c>
      <c r="AU1191" s="23" t="s">
        <v>84</v>
      </c>
      <c r="AY1191" s="23" t="s">
        <v>147</v>
      </c>
      <c r="BE1191" s="224">
        <f>IF(N1191="základní",J1191,0)</f>
        <v>0</v>
      </c>
      <c r="BF1191" s="224">
        <f>IF(N1191="snížená",J1191,0)</f>
        <v>0</v>
      </c>
      <c r="BG1191" s="224">
        <f>IF(N1191="zákl. přenesená",J1191,0)</f>
        <v>0</v>
      </c>
      <c r="BH1191" s="224">
        <f>IF(N1191="sníž. přenesená",J1191,0)</f>
        <v>0</v>
      </c>
      <c r="BI1191" s="224">
        <f>IF(N1191="nulová",J1191,0)</f>
        <v>0</v>
      </c>
      <c r="BJ1191" s="23" t="s">
        <v>77</v>
      </c>
      <c r="BK1191" s="224">
        <f>ROUND(I1191*H1191,2)</f>
        <v>0</v>
      </c>
      <c r="BL1191" s="23" t="s">
        <v>248</v>
      </c>
      <c r="BM1191" s="23" t="s">
        <v>1484</v>
      </c>
    </row>
    <row r="1192" s="1" customFormat="1" ht="16.5" customHeight="1">
      <c r="B1192" s="45"/>
      <c r="C1192" s="213" t="s">
        <v>1485</v>
      </c>
      <c r="D1192" s="213" t="s">
        <v>149</v>
      </c>
      <c r="E1192" s="214" t="s">
        <v>1486</v>
      </c>
      <c r="F1192" s="215" t="s">
        <v>1487</v>
      </c>
      <c r="G1192" s="216" t="s">
        <v>367</v>
      </c>
      <c r="H1192" s="217">
        <v>3</v>
      </c>
      <c r="I1192" s="218"/>
      <c r="J1192" s="219">
        <f>ROUND(I1192*H1192,2)</f>
        <v>0</v>
      </c>
      <c r="K1192" s="215" t="s">
        <v>21</v>
      </c>
      <c r="L1192" s="71"/>
      <c r="M1192" s="220" t="s">
        <v>21</v>
      </c>
      <c r="N1192" s="221" t="s">
        <v>43</v>
      </c>
      <c r="O1192" s="46"/>
      <c r="P1192" s="222">
        <f>O1192*H1192</f>
        <v>0</v>
      </c>
      <c r="Q1192" s="222">
        <v>0</v>
      </c>
      <c r="R1192" s="222">
        <f>Q1192*H1192</f>
        <v>0</v>
      </c>
      <c r="S1192" s="222">
        <v>0.0040899999999999999</v>
      </c>
      <c r="T1192" s="223">
        <f>S1192*H1192</f>
        <v>0.01227</v>
      </c>
      <c r="AR1192" s="23" t="s">
        <v>248</v>
      </c>
      <c r="AT1192" s="23" t="s">
        <v>149</v>
      </c>
      <c r="AU1192" s="23" t="s">
        <v>84</v>
      </c>
      <c r="AY1192" s="23" t="s">
        <v>147</v>
      </c>
      <c r="BE1192" s="224">
        <f>IF(N1192="základní",J1192,0)</f>
        <v>0</v>
      </c>
      <c r="BF1192" s="224">
        <f>IF(N1192="snížená",J1192,0)</f>
        <v>0</v>
      </c>
      <c r="BG1192" s="224">
        <f>IF(N1192="zákl. přenesená",J1192,0)</f>
        <v>0</v>
      </c>
      <c r="BH1192" s="224">
        <f>IF(N1192="sníž. přenesená",J1192,0)</f>
        <v>0</v>
      </c>
      <c r="BI1192" s="224">
        <f>IF(N1192="nulová",J1192,0)</f>
        <v>0</v>
      </c>
      <c r="BJ1192" s="23" t="s">
        <v>77</v>
      </c>
      <c r="BK1192" s="224">
        <f>ROUND(I1192*H1192,2)</f>
        <v>0</v>
      </c>
      <c r="BL1192" s="23" t="s">
        <v>248</v>
      </c>
      <c r="BM1192" s="23" t="s">
        <v>1488</v>
      </c>
    </row>
    <row r="1193" s="11" customFormat="1">
      <c r="B1193" s="228"/>
      <c r="C1193" s="229"/>
      <c r="D1193" s="225" t="s">
        <v>158</v>
      </c>
      <c r="E1193" s="230" t="s">
        <v>21</v>
      </c>
      <c r="F1193" s="231" t="s">
        <v>1232</v>
      </c>
      <c r="G1193" s="229"/>
      <c r="H1193" s="230" t="s">
        <v>21</v>
      </c>
      <c r="I1193" s="232"/>
      <c r="J1193" s="229"/>
      <c r="K1193" s="229"/>
      <c r="L1193" s="233"/>
      <c r="M1193" s="234"/>
      <c r="N1193" s="235"/>
      <c r="O1193" s="235"/>
      <c r="P1193" s="235"/>
      <c r="Q1193" s="235"/>
      <c r="R1193" s="235"/>
      <c r="S1193" s="235"/>
      <c r="T1193" s="236"/>
      <c r="AT1193" s="237" t="s">
        <v>158</v>
      </c>
      <c r="AU1193" s="237" t="s">
        <v>84</v>
      </c>
      <c r="AV1193" s="11" t="s">
        <v>77</v>
      </c>
      <c r="AW1193" s="11" t="s">
        <v>35</v>
      </c>
      <c r="AX1193" s="11" t="s">
        <v>72</v>
      </c>
      <c r="AY1193" s="237" t="s">
        <v>147</v>
      </c>
    </row>
    <row r="1194" s="12" customFormat="1">
      <c r="B1194" s="238"/>
      <c r="C1194" s="239"/>
      <c r="D1194" s="225" t="s">
        <v>158</v>
      </c>
      <c r="E1194" s="240" t="s">
        <v>21</v>
      </c>
      <c r="F1194" s="241" t="s">
        <v>1489</v>
      </c>
      <c r="G1194" s="239"/>
      <c r="H1194" s="242">
        <v>3</v>
      </c>
      <c r="I1194" s="243"/>
      <c r="J1194" s="239"/>
      <c r="K1194" s="239"/>
      <c r="L1194" s="244"/>
      <c r="M1194" s="245"/>
      <c r="N1194" s="246"/>
      <c r="O1194" s="246"/>
      <c r="P1194" s="246"/>
      <c r="Q1194" s="246"/>
      <c r="R1194" s="246"/>
      <c r="S1194" s="246"/>
      <c r="T1194" s="247"/>
      <c r="AT1194" s="248" t="s">
        <v>158</v>
      </c>
      <c r="AU1194" s="248" t="s">
        <v>84</v>
      </c>
      <c r="AV1194" s="12" t="s">
        <v>84</v>
      </c>
      <c r="AW1194" s="12" t="s">
        <v>35</v>
      </c>
      <c r="AX1194" s="12" t="s">
        <v>72</v>
      </c>
      <c r="AY1194" s="248" t="s">
        <v>147</v>
      </c>
    </row>
    <row r="1195" s="13" customFormat="1">
      <c r="B1195" s="249"/>
      <c r="C1195" s="250"/>
      <c r="D1195" s="225" t="s">
        <v>158</v>
      </c>
      <c r="E1195" s="251" t="s">
        <v>21</v>
      </c>
      <c r="F1195" s="252" t="s">
        <v>161</v>
      </c>
      <c r="G1195" s="250"/>
      <c r="H1195" s="253">
        <v>3</v>
      </c>
      <c r="I1195" s="254"/>
      <c r="J1195" s="250"/>
      <c r="K1195" s="250"/>
      <c r="L1195" s="255"/>
      <c r="M1195" s="256"/>
      <c r="N1195" s="257"/>
      <c r="O1195" s="257"/>
      <c r="P1195" s="257"/>
      <c r="Q1195" s="257"/>
      <c r="R1195" s="257"/>
      <c r="S1195" s="257"/>
      <c r="T1195" s="258"/>
      <c r="AT1195" s="259" t="s">
        <v>158</v>
      </c>
      <c r="AU1195" s="259" t="s">
        <v>84</v>
      </c>
      <c r="AV1195" s="13" t="s">
        <v>154</v>
      </c>
      <c r="AW1195" s="13" t="s">
        <v>35</v>
      </c>
      <c r="AX1195" s="13" t="s">
        <v>77</v>
      </c>
      <c r="AY1195" s="259" t="s">
        <v>147</v>
      </c>
    </row>
    <row r="1196" s="1" customFormat="1" ht="16.5" customHeight="1">
      <c r="B1196" s="45"/>
      <c r="C1196" s="213" t="s">
        <v>1490</v>
      </c>
      <c r="D1196" s="213" t="s">
        <v>149</v>
      </c>
      <c r="E1196" s="214" t="s">
        <v>1491</v>
      </c>
      <c r="F1196" s="215" t="s">
        <v>1492</v>
      </c>
      <c r="G1196" s="216" t="s">
        <v>367</v>
      </c>
      <c r="H1196" s="217">
        <v>8</v>
      </c>
      <c r="I1196" s="218"/>
      <c r="J1196" s="219">
        <f>ROUND(I1196*H1196,2)</f>
        <v>0</v>
      </c>
      <c r="K1196" s="215" t="s">
        <v>153</v>
      </c>
      <c r="L1196" s="71"/>
      <c r="M1196" s="220" t="s">
        <v>21</v>
      </c>
      <c r="N1196" s="221" t="s">
        <v>43</v>
      </c>
      <c r="O1196" s="46"/>
      <c r="P1196" s="222">
        <f>O1196*H1196</f>
        <v>0</v>
      </c>
      <c r="Q1196" s="222">
        <v>0.00029</v>
      </c>
      <c r="R1196" s="222">
        <f>Q1196*H1196</f>
        <v>0.00232</v>
      </c>
      <c r="S1196" s="222">
        <v>0</v>
      </c>
      <c r="T1196" s="223">
        <f>S1196*H1196</f>
        <v>0</v>
      </c>
      <c r="AR1196" s="23" t="s">
        <v>248</v>
      </c>
      <c r="AT1196" s="23" t="s">
        <v>149</v>
      </c>
      <c r="AU1196" s="23" t="s">
        <v>84</v>
      </c>
      <c r="AY1196" s="23" t="s">
        <v>147</v>
      </c>
      <c r="BE1196" s="224">
        <f>IF(N1196="základní",J1196,0)</f>
        <v>0</v>
      </c>
      <c r="BF1196" s="224">
        <f>IF(N1196="snížená",J1196,0)</f>
        <v>0</v>
      </c>
      <c r="BG1196" s="224">
        <f>IF(N1196="zákl. přenesená",J1196,0)</f>
        <v>0</v>
      </c>
      <c r="BH1196" s="224">
        <f>IF(N1196="sníž. přenesená",J1196,0)</f>
        <v>0</v>
      </c>
      <c r="BI1196" s="224">
        <f>IF(N1196="nulová",J1196,0)</f>
        <v>0</v>
      </c>
      <c r="BJ1196" s="23" t="s">
        <v>77</v>
      </c>
      <c r="BK1196" s="224">
        <f>ROUND(I1196*H1196,2)</f>
        <v>0</v>
      </c>
      <c r="BL1196" s="23" t="s">
        <v>248</v>
      </c>
      <c r="BM1196" s="23" t="s">
        <v>1493</v>
      </c>
    </row>
    <row r="1197" s="11" customFormat="1">
      <c r="B1197" s="228"/>
      <c r="C1197" s="229"/>
      <c r="D1197" s="225" t="s">
        <v>158</v>
      </c>
      <c r="E1197" s="230" t="s">
        <v>21</v>
      </c>
      <c r="F1197" s="231" t="s">
        <v>1232</v>
      </c>
      <c r="G1197" s="229"/>
      <c r="H1197" s="230" t="s">
        <v>21</v>
      </c>
      <c r="I1197" s="232"/>
      <c r="J1197" s="229"/>
      <c r="K1197" s="229"/>
      <c r="L1197" s="233"/>
      <c r="M1197" s="234"/>
      <c r="N1197" s="235"/>
      <c r="O1197" s="235"/>
      <c r="P1197" s="235"/>
      <c r="Q1197" s="235"/>
      <c r="R1197" s="235"/>
      <c r="S1197" s="235"/>
      <c r="T1197" s="236"/>
      <c r="AT1197" s="237" t="s">
        <v>158</v>
      </c>
      <c r="AU1197" s="237" t="s">
        <v>84</v>
      </c>
      <c r="AV1197" s="11" t="s">
        <v>77</v>
      </c>
      <c r="AW1197" s="11" t="s">
        <v>35</v>
      </c>
      <c r="AX1197" s="11" t="s">
        <v>72</v>
      </c>
      <c r="AY1197" s="237" t="s">
        <v>147</v>
      </c>
    </row>
    <row r="1198" s="12" customFormat="1">
      <c r="B1198" s="238"/>
      <c r="C1198" s="239"/>
      <c r="D1198" s="225" t="s">
        <v>158</v>
      </c>
      <c r="E1198" s="240" t="s">
        <v>21</v>
      </c>
      <c r="F1198" s="241" t="s">
        <v>1494</v>
      </c>
      <c r="G1198" s="239"/>
      <c r="H1198" s="242">
        <v>8</v>
      </c>
      <c r="I1198" s="243"/>
      <c r="J1198" s="239"/>
      <c r="K1198" s="239"/>
      <c r="L1198" s="244"/>
      <c r="M1198" s="245"/>
      <c r="N1198" s="246"/>
      <c r="O1198" s="246"/>
      <c r="P1198" s="246"/>
      <c r="Q1198" s="246"/>
      <c r="R1198" s="246"/>
      <c r="S1198" s="246"/>
      <c r="T1198" s="247"/>
      <c r="AT1198" s="248" t="s">
        <v>158</v>
      </c>
      <c r="AU1198" s="248" t="s">
        <v>84</v>
      </c>
      <c r="AV1198" s="12" t="s">
        <v>84</v>
      </c>
      <c r="AW1198" s="12" t="s">
        <v>35</v>
      </c>
      <c r="AX1198" s="12" t="s">
        <v>72</v>
      </c>
      <c r="AY1198" s="248" t="s">
        <v>147</v>
      </c>
    </row>
    <row r="1199" s="13" customFormat="1">
      <c r="B1199" s="249"/>
      <c r="C1199" s="250"/>
      <c r="D1199" s="225" t="s">
        <v>158</v>
      </c>
      <c r="E1199" s="251" t="s">
        <v>21</v>
      </c>
      <c r="F1199" s="252" t="s">
        <v>161</v>
      </c>
      <c r="G1199" s="250"/>
      <c r="H1199" s="253">
        <v>8</v>
      </c>
      <c r="I1199" s="254"/>
      <c r="J1199" s="250"/>
      <c r="K1199" s="250"/>
      <c r="L1199" s="255"/>
      <c r="M1199" s="256"/>
      <c r="N1199" s="257"/>
      <c r="O1199" s="257"/>
      <c r="P1199" s="257"/>
      <c r="Q1199" s="257"/>
      <c r="R1199" s="257"/>
      <c r="S1199" s="257"/>
      <c r="T1199" s="258"/>
      <c r="AT1199" s="259" t="s">
        <v>158</v>
      </c>
      <c r="AU1199" s="259" t="s">
        <v>84</v>
      </c>
      <c r="AV1199" s="13" t="s">
        <v>154</v>
      </c>
      <c r="AW1199" s="13" t="s">
        <v>35</v>
      </c>
      <c r="AX1199" s="13" t="s">
        <v>77</v>
      </c>
      <c r="AY1199" s="259" t="s">
        <v>147</v>
      </c>
    </row>
    <row r="1200" s="1" customFormat="1" ht="16.5" customHeight="1">
      <c r="B1200" s="45"/>
      <c r="C1200" s="213" t="s">
        <v>1495</v>
      </c>
      <c r="D1200" s="213" t="s">
        <v>149</v>
      </c>
      <c r="E1200" s="214" t="s">
        <v>1496</v>
      </c>
      <c r="F1200" s="215" t="s">
        <v>1497</v>
      </c>
      <c r="G1200" s="216" t="s">
        <v>443</v>
      </c>
      <c r="H1200" s="217">
        <v>10.5</v>
      </c>
      <c r="I1200" s="218"/>
      <c r="J1200" s="219">
        <f>ROUND(I1200*H1200,2)</f>
        <v>0</v>
      </c>
      <c r="K1200" s="215" t="s">
        <v>21</v>
      </c>
      <c r="L1200" s="71"/>
      <c r="M1200" s="220" t="s">
        <v>21</v>
      </c>
      <c r="N1200" s="221" t="s">
        <v>43</v>
      </c>
      <c r="O1200" s="46"/>
      <c r="P1200" s="222">
        <f>O1200*H1200</f>
        <v>0</v>
      </c>
      <c r="Q1200" s="222">
        <v>0</v>
      </c>
      <c r="R1200" s="222">
        <f>Q1200*H1200</f>
        <v>0</v>
      </c>
      <c r="S1200" s="222">
        <v>0</v>
      </c>
      <c r="T1200" s="223">
        <f>S1200*H1200</f>
        <v>0</v>
      </c>
      <c r="AR1200" s="23" t="s">
        <v>248</v>
      </c>
      <c r="AT1200" s="23" t="s">
        <v>149</v>
      </c>
      <c r="AU1200" s="23" t="s">
        <v>84</v>
      </c>
      <c r="AY1200" s="23" t="s">
        <v>147</v>
      </c>
      <c r="BE1200" s="224">
        <f>IF(N1200="základní",J1200,0)</f>
        <v>0</v>
      </c>
      <c r="BF1200" s="224">
        <f>IF(N1200="snížená",J1200,0)</f>
        <v>0</v>
      </c>
      <c r="BG1200" s="224">
        <f>IF(N1200="zákl. přenesená",J1200,0)</f>
        <v>0</v>
      </c>
      <c r="BH1200" s="224">
        <f>IF(N1200="sníž. přenesená",J1200,0)</f>
        <v>0</v>
      </c>
      <c r="BI1200" s="224">
        <f>IF(N1200="nulová",J1200,0)</f>
        <v>0</v>
      </c>
      <c r="BJ1200" s="23" t="s">
        <v>77</v>
      </c>
      <c r="BK1200" s="224">
        <f>ROUND(I1200*H1200,2)</f>
        <v>0</v>
      </c>
      <c r="BL1200" s="23" t="s">
        <v>248</v>
      </c>
      <c r="BM1200" s="23" t="s">
        <v>1498</v>
      </c>
    </row>
    <row r="1201" s="11" customFormat="1">
      <c r="B1201" s="228"/>
      <c r="C1201" s="229"/>
      <c r="D1201" s="225" t="s">
        <v>158</v>
      </c>
      <c r="E1201" s="230" t="s">
        <v>21</v>
      </c>
      <c r="F1201" s="231" t="s">
        <v>1431</v>
      </c>
      <c r="G1201" s="229"/>
      <c r="H1201" s="230" t="s">
        <v>21</v>
      </c>
      <c r="I1201" s="232"/>
      <c r="J1201" s="229"/>
      <c r="K1201" s="229"/>
      <c r="L1201" s="233"/>
      <c r="M1201" s="234"/>
      <c r="N1201" s="235"/>
      <c r="O1201" s="235"/>
      <c r="P1201" s="235"/>
      <c r="Q1201" s="235"/>
      <c r="R1201" s="235"/>
      <c r="S1201" s="235"/>
      <c r="T1201" s="236"/>
      <c r="AT1201" s="237" t="s">
        <v>158</v>
      </c>
      <c r="AU1201" s="237" t="s">
        <v>84</v>
      </c>
      <c r="AV1201" s="11" t="s">
        <v>77</v>
      </c>
      <c r="AW1201" s="11" t="s">
        <v>35</v>
      </c>
      <c r="AX1201" s="11" t="s">
        <v>72</v>
      </c>
      <c r="AY1201" s="237" t="s">
        <v>147</v>
      </c>
    </row>
    <row r="1202" s="12" customFormat="1">
      <c r="B1202" s="238"/>
      <c r="C1202" s="239"/>
      <c r="D1202" s="225" t="s">
        <v>158</v>
      </c>
      <c r="E1202" s="240" t="s">
        <v>21</v>
      </c>
      <c r="F1202" s="241" t="s">
        <v>1442</v>
      </c>
      <c r="G1202" s="239"/>
      <c r="H1202" s="242">
        <v>7</v>
      </c>
      <c r="I1202" s="243"/>
      <c r="J1202" s="239"/>
      <c r="K1202" s="239"/>
      <c r="L1202" s="244"/>
      <c r="M1202" s="245"/>
      <c r="N1202" s="246"/>
      <c r="O1202" s="246"/>
      <c r="P1202" s="246"/>
      <c r="Q1202" s="246"/>
      <c r="R1202" s="246"/>
      <c r="S1202" s="246"/>
      <c r="T1202" s="247"/>
      <c r="AT1202" s="248" t="s">
        <v>158</v>
      </c>
      <c r="AU1202" s="248" t="s">
        <v>84</v>
      </c>
      <c r="AV1202" s="12" t="s">
        <v>84</v>
      </c>
      <c r="AW1202" s="12" t="s">
        <v>35</v>
      </c>
      <c r="AX1202" s="12" t="s">
        <v>72</v>
      </c>
      <c r="AY1202" s="248" t="s">
        <v>147</v>
      </c>
    </row>
    <row r="1203" s="12" customFormat="1">
      <c r="B1203" s="238"/>
      <c r="C1203" s="239"/>
      <c r="D1203" s="225" t="s">
        <v>158</v>
      </c>
      <c r="E1203" s="240" t="s">
        <v>21</v>
      </c>
      <c r="F1203" s="241" t="s">
        <v>1443</v>
      </c>
      <c r="G1203" s="239"/>
      <c r="H1203" s="242">
        <v>1.5</v>
      </c>
      <c r="I1203" s="243"/>
      <c r="J1203" s="239"/>
      <c r="K1203" s="239"/>
      <c r="L1203" s="244"/>
      <c r="M1203" s="245"/>
      <c r="N1203" s="246"/>
      <c r="O1203" s="246"/>
      <c r="P1203" s="246"/>
      <c r="Q1203" s="246"/>
      <c r="R1203" s="246"/>
      <c r="S1203" s="246"/>
      <c r="T1203" s="247"/>
      <c r="AT1203" s="248" t="s">
        <v>158</v>
      </c>
      <c r="AU1203" s="248" t="s">
        <v>84</v>
      </c>
      <c r="AV1203" s="12" t="s">
        <v>84</v>
      </c>
      <c r="AW1203" s="12" t="s">
        <v>35</v>
      </c>
      <c r="AX1203" s="12" t="s">
        <v>72</v>
      </c>
      <c r="AY1203" s="248" t="s">
        <v>147</v>
      </c>
    </row>
    <row r="1204" s="12" customFormat="1">
      <c r="B1204" s="238"/>
      <c r="C1204" s="239"/>
      <c r="D1204" s="225" t="s">
        <v>158</v>
      </c>
      <c r="E1204" s="240" t="s">
        <v>21</v>
      </c>
      <c r="F1204" s="241" t="s">
        <v>1437</v>
      </c>
      <c r="G1204" s="239"/>
      <c r="H1204" s="242">
        <v>2</v>
      </c>
      <c r="I1204" s="243"/>
      <c r="J1204" s="239"/>
      <c r="K1204" s="239"/>
      <c r="L1204" s="244"/>
      <c r="M1204" s="245"/>
      <c r="N1204" s="246"/>
      <c r="O1204" s="246"/>
      <c r="P1204" s="246"/>
      <c r="Q1204" s="246"/>
      <c r="R1204" s="246"/>
      <c r="S1204" s="246"/>
      <c r="T1204" s="247"/>
      <c r="AT1204" s="248" t="s">
        <v>158</v>
      </c>
      <c r="AU1204" s="248" t="s">
        <v>84</v>
      </c>
      <c r="AV1204" s="12" t="s">
        <v>84</v>
      </c>
      <c r="AW1204" s="12" t="s">
        <v>35</v>
      </c>
      <c r="AX1204" s="12" t="s">
        <v>72</v>
      </c>
      <c r="AY1204" s="248" t="s">
        <v>147</v>
      </c>
    </row>
    <row r="1205" s="13" customFormat="1">
      <c r="B1205" s="249"/>
      <c r="C1205" s="250"/>
      <c r="D1205" s="225" t="s">
        <v>158</v>
      </c>
      <c r="E1205" s="251" t="s">
        <v>21</v>
      </c>
      <c r="F1205" s="252" t="s">
        <v>161</v>
      </c>
      <c r="G1205" s="250"/>
      <c r="H1205" s="253">
        <v>10.5</v>
      </c>
      <c r="I1205" s="254"/>
      <c r="J1205" s="250"/>
      <c r="K1205" s="250"/>
      <c r="L1205" s="255"/>
      <c r="M1205" s="256"/>
      <c r="N1205" s="257"/>
      <c r="O1205" s="257"/>
      <c r="P1205" s="257"/>
      <c r="Q1205" s="257"/>
      <c r="R1205" s="257"/>
      <c r="S1205" s="257"/>
      <c r="T1205" s="258"/>
      <c r="AT1205" s="259" t="s">
        <v>158</v>
      </c>
      <c r="AU1205" s="259" t="s">
        <v>84</v>
      </c>
      <c r="AV1205" s="13" t="s">
        <v>154</v>
      </c>
      <c r="AW1205" s="13" t="s">
        <v>35</v>
      </c>
      <c r="AX1205" s="13" t="s">
        <v>77</v>
      </c>
      <c r="AY1205" s="259" t="s">
        <v>147</v>
      </c>
    </row>
    <row r="1206" s="1" customFormat="1" ht="16.5" customHeight="1">
      <c r="B1206" s="45"/>
      <c r="C1206" s="213" t="s">
        <v>1499</v>
      </c>
      <c r="D1206" s="213" t="s">
        <v>149</v>
      </c>
      <c r="E1206" s="214" t="s">
        <v>1500</v>
      </c>
      <c r="F1206" s="215" t="s">
        <v>1501</v>
      </c>
      <c r="G1206" s="216" t="s">
        <v>443</v>
      </c>
      <c r="H1206" s="217">
        <v>84.5</v>
      </c>
      <c r="I1206" s="218"/>
      <c r="J1206" s="219">
        <f>ROUND(I1206*H1206,2)</f>
        <v>0</v>
      </c>
      <c r="K1206" s="215" t="s">
        <v>153</v>
      </c>
      <c r="L1206" s="71"/>
      <c r="M1206" s="220" t="s">
        <v>21</v>
      </c>
      <c r="N1206" s="221" t="s">
        <v>43</v>
      </c>
      <c r="O1206" s="46"/>
      <c r="P1206" s="222">
        <f>O1206*H1206</f>
        <v>0</v>
      </c>
      <c r="Q1206" s="222">
        <v>0</v>
      </c>
      <c r="R1206" s="222">
        <f>Q1206*H1206</f>
        <v>0</v>
      </c>
      <c r="S1206" s="222">
        <v>0</v>
      </c>
      <c r="T1206" s="223">
        <f>S1206*H1206</f>
        <v>0</v>
      </c>
      <c r="AR1206" s="23" t="s">
        <v>248</v>
      </c>
      <c r="AT1206" s="23" t="s">
        <v>149</v>
      </c>
      <c r="AU1206" s="23" t="s">
        <v>84</v>
      </c>
      <c r="AY1206" s="23" t="s">
        <v>147</v>
      </c>
      <c r="BE1206" s="224">
        <f>IF(N1206="základní",J1206,0)</f>
        <v>0</v>
      </c>
      <c r="BF1206" s="224">
        <f>IF(N1206="snížená",J1206,0)</f>
        <v>0</v>
      </c>
      <c r="BG1206" s="224">
        <f>IF(N1206="zákl. přenesená",J1206,0)</f>
        <v>0</v>
      </c>
      <c r="BH1206" s="224">
        <f>IF(N1206="sníž. přenesená",J1206,0)</f>
        <v>0</v>
      </c>
      <c r="BI1206" s="224">
        <f>IF(N1206="nulová",J1206,0)</f>
        <v>0</v>
      </c>
      <c r="BJ1206" s="23" t="s">
        <v>77</v>
      </c>
      <c r="BK1206" s="224">
        <f>ROUND(I1206*H1206,2)</f>
        <v>0</v>
      </c>
      <c r="BL1206" s="23" t="s">
        <v>248</v>
      </c>
      <c r="BM1206" s="23" t="s">
        <v>1502</v>
      </c>
    </row>
    <row r="1207" s="1" customFormat="1">
      <c r="B1207" s="45"/>
      <c r="C1207" s="73"/>
      <c r="D1207" s="225" t="s">
        <v>156</v>
      </c>
      <c r="E1207" s="73"/>
      <c r="F1207" s="226" t="s">
        <v>1503</v>
      </c>
      <c r="G1207" s="73"/>
      <c r="H1207" s="73"/>
      <c r="I1207" s="184"/>
      <c r="J1207" s="73"/>
      <c r="K1207" s="73"/>
      <c r="L1207" s="71"/>
      <c r="M1207" s="227"/>
      <c r="N1207" s="46"/>
      <c r="O1207" s="46"/>
      <c r="P1207" s="46"/>
      <c r="Q1207" s="46"/>
      <c r="R1207" s="46"/>
      <c r="S1207" s="46"/>
      <c r="T1207" s="94"/>
      <c r="AT1207" s="23" t="s">
        <v>156</v>
      </c>
      <c r="AU1207" s="23" t="s">
        <v>84</v>
      </c>
    </row>
    <row r="1208" s="11" customFormat="1">
      <c r="B1208" s="228"/>
      <c r="C1208" s="229"/>
      <c r="D1208" s="225" t="s">
        <v>158</v>
      </c>
      <c r="E1208" s="230" t="s">
        <v>21</v>
      </c>
      <c r="F1208" s="231" t="s">
        <v>1431</v>
      </c>
      <c r="G1208" s="229"/>
      <c r="H1208" s="230" t="s">
        <v>21</v>
      </c>
      <c r="I1208" s="232"/>
      <c r="J1208" s="229"/>
      <c r="K1208" s="229"/>
      <c r="L1208" s="233"/>
      <c r="M1208" s="234"/>
      <c r="N1208" s="235"/>
      <c r="O1208" s="235"/>
      <c r="P1208" s="235"/>
      <c r="Q1208" s="235"/>
      <c r="R1208" s="235"/>
      <c r="S1208" s="235"/>
      <c r="T1208" s="236"/>
      <c r="AT1208" s="237" t="s">
        <v>158</v>
      </c>
      <c r="AU1208" s="237" t="s">
        <v>84</v>
      </c>
      <c r="AV1208" s="11" t="s">
        <v>77</v>
      </c>
      <c r="AW1208" s="11" t="s">
        <v>35</v>
      </c>
      <c r="AX1208" s="11" t="s">
        <v>72</v>
      </c>
      <c r="AY1208" s="237" t="s">
        <v>147</v>
      </c>
    </row>
    <row r="1209" s="12" customFormat="1">
      <c r="B1209" s="238"/>
      <c r="C1209" s="239"/>
      <c r="D1209" s="225" t="s">
        <v>158</v>
      </c>
      <c r="E1209" s="240" t="s">
        <v>21</v>
      </c>
      <c r="F1209" s="241" t="s">
        <v>1448</v>
      </c>
      <c r="G1209" s="239"/>
      <c r="H1209" s="242">
        <v>44</v>
      </c>
      <c r="I1209" s="243"/>
      <c r="J1209" s="239"/>
      <c r="K1209" s="239"/>
      <c r="L1209" s="244"/>
      <c r="M1209" s="245"/>
      <c r="N1209" s="246"/>
      <c r="O1209" s="246"/>
      <c r="P1209" s="246"/>
      <c r="Q1209" s="246"/>
      <c r="R1209" s="246"/>
      <c r="S1209" s="246"/>
      <c r="T1209" s="247"/>
      <c r="AT1209" s="248" t="s">
        <v>158</v>
      </c>
      <c r="AU1209" s="248" t="s">
        <v>84</v>
      </c>
      <c r="AV1209" s="12" t="s">
        <v>84</v>
      </c>
      <c r="AW1209" s="12" t="s">
        <v>35</v>
      </c>
      <c r="AX1209" s="12" t="s">
        <v>72</v>
      </c>
      <c r="AY1209" s="248" t="s">
        <v>147</v>
      </c>
    </row>
    <row r="1210" s="12" customFormat="1">
      <c r="B1210" s="238"/>
      <c r="C1210" s="239"/>
      <c r="D1210" s="225" t="s">
        <v>158</v>
      </c>
      <c r="E1210" s="240" t="s">
        <v>21</v>
      </c>
      <c r="F1210" s="241" t="s">
        <v>1437</v>
      </c>
      <c r="G1210" s="239"/>
      <c r="H1210" s="242">
        <v>2</v>
      </c>
      <c r="I1210" s="243"/>
      <c r="J1210" s="239"/>
      <c r="K1210" s="239"/>
      <c r="L1210" s="244"/>
      <c r="M1210" s="245"/>
      <c r="N1210" s="246"/>
      <c r="O1210" s="246"/>
      <c r="P1210" s="246"/>
      <c r="Q1210" s="246"/>
      <c r="R1210" s="246"/>
      <c r="S1210" s="246"/>
      <c r="T1210" s="247"/>
      <c r="AT1210" s="248" t="s">
        <v>158</v>
      </c>
      <c r="AU1210" s="248" t="s">
        <v>84</v>
      </c>
      <c r="AV1210" s="12" t="s">
        <v>84</v>
      </c>
      <c r="AW1210" s="12" t="s">
        <v>35</v>
      </c>
      <c r="AX1210" s="12" t="s">
        <v>72</v>
      </c>
      <c r="AY1210" s="248" t="s">
        <v>147</v>
      </c>
    </row>
    <row r="1211" s="12" customFormat="1">
      <c r="B1211" s="238"/>
      <c r="C1211" s="239"/>
      <c r="D1211" s="225" t="s">
        <v>158</v>
      </c>
      <c r="E1211" s="240" t="s">
        <v>21</v>
      </c>
      <c r="F1211" s="241" t="s">
        <v>1442</v>
      </c>
      <c r="G1211" s="239"/>
      <c r="H1211" s="242">
        <v>7</v>
      </c>
      <c r="I1211" s="243"/>
      <c r="J1211" s="239"/>
      <c r="K1211" s="239"/>
      <c r="L1211" s="244"/>
      <c r="M1211" s="245"/>
      <c r="N1211" s="246"/>
      <c r="O1211" s="246"/>
      <c r="P1211" s="246"/>
      <c r="Q1211" s="246"/>
      <c r="R1211" s="246"/>
      <c r="S1211" s="246"/>
      <c r="T1211" s="247"/>
      <c r="AT1211" s="248" t="s">
        <v>158</v>
      </c>
      <c r="AU1211" s="248" t="s">
        <v>84</v>
      </c>
      <c r="AV1211" s="12" t="s">
        <v>84</v>
      </c>
      <c r="AW1211" s="12" t="s">
        <v>35</v>
      </c>
      <c r="AX1211" s="12" t="s">
        <v>72</v>
      </c>
      <c r="AY1211" s="248" t="s">
        <v>147</v>
      </c>
    </row>
    <row r="1212" s="12" customFormat="1">
      <c r="B1212" s="238"/>
      <c r="C1212" s="239"/>
      <c r="D1212" s="225" t="s">
        <v>158</v>
      </c>
      <c r="E1212" s="240" t="s">
        <v>21</v>
      </c>
      <c r="F1212" s="241" t="s">
        <v>1443</v>
      </c>
      <c r="G1212" s="239"/>
      <c r="H1212" s="242">
        <v>1.5</v>
      </c>
      <c r="I1212" s="243"/>
      <c r="J1212" s="239"/>
      <c r="K1212" s="239"/>
      <c r="L1212" s="244"/>
      <c r="M1212" s="245"/>
      <c r="N1212" s="246"/>
      <c r="O1212" s="246"/>
      <c r="P1212" s="246"/>
      <c r="Q1212" s="246"/>
      <c r="R1212" s="246"/>
      <c r="S1212" s="246"/>
      <c r="T1212" s="247"/>
      <c r="AT1212" s="248" t="s">
        <v>158</v>
      </c>
      <c r="AU1212" s="248" t="s">
        <v>84</v>
      </c>
      <c r="AV1212" s="12" t="s">
        <v>84</v>
      </c>
      <c r="AW1212" s="12" t="s">
        <v>35</v>
      </c>
      <c r="AX1212" s="12" t="s">
        <v>72</v>
      </c>
      <c r="AY1212" s="248" t="s">
        <v>147</v>
      </c>
    </row>
    <row r="1213" s="12" customFormat="1">
      <c r="B1213" s="238"/>
      <c r="C1213" s="239"/>
      <c r="D1213" s="225" t="s">
        <v>158</v>
      </c>
      <c r="E1213" s="240" t="s">
        <v>21</v>
      </c>
      <c r="F1213" s="241" t="s">
        <v>1458</v>
      </c>
      <c r="G1213" s="239"/>
      <c r="H1213" s="242">
        <v>18.5</v>
      </c>
      <c r="I1213" s="243"/>
      <c r="J1213" s="239"/>
      <c r="K1213" s="239"/>
      <c r="L1213" s="244"/>
      <c r="M1213" s="245"/>
      <c r="N1213" s="246"/>
      <c r="O1213" s="246"/>
      <c r="P1213" s="246"/>
      <c r="Q1213" s="246"/>
      <c r="R1213" s="246"/>
      <c r="S1213" s="246"/>
      <c r="T1213" s="247"/>
      <c r="AT1213" s="248" t="s">
        <v>158</v>
      </c>
      <c r="AU1213" s="248" t="s">
        <v>84</v>
      </c>
      <c r="AV1213" s="12" t="s">
        <v>84</v>
      </c>
      <c r="AW1213" s="12" t="s">
        <v>35</v>
      </c>
      <c r="AX1213" s="12" t="s">
        <v>72</v>
      </c>
      <c r="AY1213" s="248" t="s">
        <v>147</v>
      </c>
    </row>
    <row r="1214" s="12" customFormat="1">
      <c r="B1214" s="238"/>
      <c r="C1214" s="239"/>
      <c r="D1214" s="225" t="s">
        <v>158</v>
      </c>
      <c r="E1214" s="240" t="s">
        <v>21</v>
      </c>
      <c r="F1214" s="241" t="s">
        <v>1463</v>
      </c>
      <c r="G1214" s="239"/>
      <c r="H1214" s="242">
        <v>4.5</v>
      </c>
      <c r="I1214" s="243"/>
      <c r="J1214" s="239"/>
      <c r="K1214" s="239"/>
      <c r="L1214" s="244"/>
      <c r="M1214" s="245"/>
      <c r="N1214" s="246"/>
      <c r="O1214" s="246"/>
      <c r="P1214" s="246"/>
      <c r="Q1214" s="246"/>
      <c r="R1214" s="246"/>
      <c r="S1214" s="246"/>
      <c r="T1214" s="247"/>
      <c r="AT1214" s="248" t="s">
        <v>158</v>
      </c>
      <c r="AU1214" s="248" t="s">
        <v>84</v>
      </c>
      <c r="AV1214" s="12" t="s">
        <v>84</v>
      </c>
      <c r="AW1214" s="12" t="s">
        <v>35</v>
      </c>
      <c r="AX1214" s="12" t="s">
        <v>72</v>
      </c>
      <c r="AY1214" s="248" t="s">
        <v>147</v>
      </c>
    </row>
    <row r="1215" s="12" customFormat="1">
      <c r="B1215" s="238"/>
      <c r="C1215" s="239"/>
      <c r="D1215" s="225" t="s">
        <v>158</v>
      </c>
      <c r="E1215" s="240" t="s">
        <v>21</v>
      </c>
      <c r="F1215" s="241" t="s">
        <v>189</v>
      </c>
      <c r="G1215" s="239"/>
      <c r="H1215" s="242">
        <v>7</v>
      </c>
      <c r="I1215" s="243"/>
      <c r="J1215" s="239"/>
      <c r="K1215" s="239"/>
      <c r="L1215" s="244"/>
      <c r="M1215" s="245"/>
      <c r="N1215" s="246"/>
      <c r="O1215" s="246"/>
      <c r="P1215" s="246"/>
      <c r="Q1215" s="246"/>
      <c r="R1215" s="246"/>
      <c r="S1215" s="246"/>
      <c r="T1215" s="247"/>
      <c r="AT1215" s="248" t="s">
        <v>158</v>
      </c>
      <c r="AU1215" s="248" t="s">
        <v>84</v>
      </c>
      <c r="AV1215" s="12" t="s">
        <v>84</v>
      </c>
      <c r="AW1215" s="12" t="s">
        <v>35</v>
      </c>
      <c r="AX1215" s="12" t="s">
        <v>72</v>
      </c>
      <c r="AY1215" s="248" t="s">
        <v>147</v>
      </c>
    </row>
    <row r="1216" s="13" customFormat="1">
      <c r="B1216" s="249"/>
      <c r="C1216" s="250"/>
      <c r="D1216" s="225" t="s">
        <v>158</v>
      </c>
      <c r="E1216" s="251" t="s">
        <v>21</v>
      </c>
      <c r="F1216" s="252" t="s">
        <v>161</v>
      </c>
      <c r="G1216" s="250"/>
      <c r="H1216" s="253">
        <v>84.5</v>
      </c>
      <c r="I1216" s="254"/>
      <c r="J1216" s="250"/>
      <c r="K1216" s="250"/>
      <c r="L1216" s="255"/>
      <c r="M1216" s="256"/>
      <c r="N1216" s="257"/>
      <c r="O1216" s="257"/>
      <c r="P1216" s="257"/>
      <c r="Q1216" s="257"/>
      <c r="R1216" s="257"/>
      <c r="S1216" s="257"/>
      <c r="T1216" s="258"/>
      <c r="AT1216" s="259" t="s">
        <v>158</v>
      </c>
      <c r="AU1216" s="259" t="s">
        <v>84</v>
      </c>
      <c r="AV1216" s="13" t="s">
        <v>154</v>
      </c>
      <c r="AW1216" s="13" t="s">
        <v>35</v>
      </c>
      <c r="AX1216" s="13" t="s">
        <v>77</v>
      </c>
      <c r="AY1216" s="259" t="s">
        <v>147</v>
      </c>
    </row>
    <row r="1217" s="1" customFormat="1" ht="25.5" customHeight="1">
      <c r="B1217" s="45"/>
      <c r="C1217" s="213" t="s">
        <v>1504</v>
      </c>
      <c r="D1217" s="213" t="s">
        <v>149</v>
      </c>
      <c r="E1217" s="214" t="s">
        <v>1505</v>
      </c>
      <c r="F1217" s="215" t="s">
        <v>1506</v>
      </c>
      <c r="G1217" s="216" t="s">
        <v>221</v>
      </c>
      <c r="H1217" s="217">
        <v>0.89600000000000002</v>
      </c>
      <c r="I1217" s="218"/>
      <c r="J1217" s="219">
        <f>ROUND(I1217*H1217,2)</f>
        <v>0</v>
      </c>
      <c r="K1217" s="215" t="s">
        <v>153</v>
      </c>
      <c r="L1217" s="71"/>
      <c r="M1217" s="220" t="s">
        <v>21</v>
      </c>
      <c r="N1217" s="221" t="s">
        <v>43</v>
      </c>
      <c r="O1217" s="46"/>
      <c r="P1217" s="222">
        <f>O1217*H1217</f>
        <v>0</v>
      </c>
      <c r="Q1217" s="222">
        <v>0</v>
      </c>
      <c r="R1217" s="222">
        <f>Q1217*H1217</f>
        <v>0</v>
      </c>
      <c r="S1217" s="222">
        <v>0</v>
      </c>
      <c r="T1217" s="223">
        <f>S1217*H1217</f>
        <v>0</v>
      </c>
      <c r="AR1217" s="23" t="s">
        <v>248</v>
      </c>
      <c r="AT1217" s="23" t="s">
        <v>149</v>
      </c>
      <c r="AU1217" s="23" t="s">
        <v>84</v>
      </c>
      <c r="AY1217" s="23" t="s">
        <v>147</v>
      </c>
      <c r="BE1217" s="224">
        <f>IF(N1217="základní",J1217,0)</f>
        <v>0</v>
      </c>
      <c r="BF1217" s="224">
        <f>IF(N1217="snížená",J1217,0)</f>
        <v>0</v>
      </c>
      <c r="BG1217" s="224">
        <f>IF(N1217="zákl. přenesená",J1217,0)</f>
        <v>0</v>
      </c>
      <c r="BH1217" s="224">
        <f>IF(N1217="sníž. přenesená",J1217,0)</f>
        <v>0</v>
      </c>
      <c r="BI1217" s="224">
        <f>IF(N1217="nulová",J1217,0)</f>
        <v>0</v>
      </c>
      <c r="BJ1217" s="23" t="s">
        <v>77</v>
      </c>
      <c r="BK1217" s="224">
        <f>ROUND(I1217*H1217,2)</f>
        <v>0</v>
      </c>
      <c r="BL1217" s="23" t="s">
        <v>248</v>
      </c>
      <c r="BM1217" s="23" t="s">
        <v>1507</v>
      </c>
    </row>
    <row r="1218" s="1" customFormat="1" ht="38.25" customHeight="1">
      <c r="B1218" s="45"/>
      <c r="C1218" s="213" t="s">
        <v>1508</v>
      </c>
      <c r="D1218" s="213" t="s">
        <v>149</v>
      </c>
      <c r="E1218" s="214" t="s">
        <v>1509</v>
      </c>
      <c r="F1218" s="215" t="s">
        <v>1510</v>
      </c>
      <c r="G1218" s="216" t="s">
        <v>1511</v>
      </c>
      <c r="H1218" s="270"/>
      <c r="I1218" s="218"/>
      <c r="J1218" s="219">
        <f>ROUND(I1218*H1218,2)</f>
        <v>0</v>
      </c>
      <c r="K1218" s="215" t="s">
        <v>153</v>
      </c>
      <c r="L1218" s="71"/>
      <c r="M1218" s="220" t="s">
        <v>21</v>
      </c>
      <c r="N1218" s="221" t="s">
        <v>43</v>
      </c>
      <c r="O1218" s="46"/>
      <c r="P1218" s="222">
        <f>O1218*H1218</f>
        <v>0</v>
      </c>
      <c r="Q1218" s="222">
        <v>0</v>
      </c>
      <c r="R1218" s="222">
        <f>Q1218*H1218</f>
        <v>0</v>
      </c>
      <c r="S1218" s="222">
        <v>0</v>
      </c>
      <c r="T1218" s="223">
        <f>S1218*H1218</f>
        <v>0</v>
      </c>
      <c r="AR1218" s="23" t="s">
        <v>248</v>
      </c>
      <c r="AT1218" s="23" t="s">
        <v>149</v>
      </c>
      <c r="AU1218" s="23" t="s">
        <v>84</v>
      </c>
      <c r="AY1218" s="23" t="s">
        <v>147</v>
      </c>
      <c r="BE1218" s="224">
        <f>IF(N1218="základní",J1218,0)</f>
        <v>0</v>
      </c>
      <c r="BF1218" s="224">
        <f>IF(N1218="snížená",J1218,0)</f>
        <v>0</v>
      </c>
      <c r="BG1218" s="224">
        <f>IF(N1218="zákl. přenesená",J1218,0)</f>
        <v>0</v>
      </c>
      <c r="BH1218" s="224">
        <f>IF(N1218="sníž. přenesená",J1218,0)</f>
        <v>0</v>
      </c>
      <c r="BI1218" s="224">
        <f>IF(N1218="nulová",J1218,0)</f>
        <v>0</v>
      </c>
      <c r="BJ1218" s="23" t="s">
        <v>77</v>
      </c>
      <c r="BK1218" s="224">
        <f>ROUND(I1218*H1218,2)</f>
        <v>0</v>
      </c>
      <c r="BL1218" s="23" t="s">
        <v>248</v>
      </c>
      <c r="BM1218" s="23" t="s">
        <v>1512</v>
      </c>
    </row>
    <row r="1219" s="1" customFormat="1">
      <c r="B1219" s="45"/>
      <c r="C1219" s="73"/>
      <c r="D1219" s="225" t="s">
        <v>156</v>
      </c>
      <c r="E1219" s="73"/>
      <c r="F1219" s="226" t="s">
        <v>1210</v>
      </c>
      <c r="G1219" s="73"/>
      <c r="H1219" s="73"/>
      <c r="I1219" s="184"/>
      <c r="J1219" s="73"/>
      <c r="K1219" s="73"/>
      <c r="L1219" s="71"/>
      <c r="M1219" s="227"/>
      <c r="N1219" s="46"/>
      <c r="O1219" s="46"/>
      <c r="P1219" s="46"/>
      <c r="Q1219" s="46"/>
      <c r="R1219" s="46"/>
      <c r="S1219" s="46"/>
      <c r="T1219" s="94"/>
      <c r="AT1219" s="23" t="s">
        <v>156</v>
      </c>
      <c r="AU1219" s="23" t="s">
        <v>84</v>
      </c>
    </row>
    <row r="1220" s="10" customFormat="1" ht="29.88" customHeight="1">
      <c r="B1220" s="197"/>
      <c r="C1220" s="198"/>
      <c r="D1220" s="199" t="s">
        <v>71</v>
      </c>
      <c r="E1220" s="211" t="s">
        <v>1513</v>
      </c>
      <c r="F1220" s="211" t="s">
        <v>1514</v>
      </c>
      <c r="G1220" s="198"/>
      <c r="H1220" s="198"/>
      <c r="I1220" s="201"/>
      <c r="J1220" s="212">
        <f>BK1220</f>
        <v>0</v>
      </c>
      <c r="K1220" s="198"/>
      <c r="L1220" s="203"/>
      <c r="M1220" s="204"/>
      <c r="N1220" s="205"/>
      <c r="O1220" s="205"/>
      <c r="P1220" s="206">
        <f>SUM(P1221:P1297)</f>
        <v>0</v>
      </c>
      <c r="Q1220" s="205"/>
      <c r="R1220" s="206">
        <f>SUM(R1221:R1297)</f>
        <v>0.35014000000000001</v>
      </c>
      <c r="S1220" s="205"/>
      <c r="T1220" s="207">
        <f>SUM(T1221:T1297)</f>
        <v>0.15757999999999997</v>
      </c>
      <c r="AR1220" s="208" t="s">
        <v>84</v>
      </c>
      <c r="AT1220" s="209" t="s">
        <v>71</v>
      </c>
      <c r="AU1220" s="209" t="s">
        <v>77</v>
      </c>
      <c r="AY1220" s="208" t="s">
        <v>147</v>
      </c>
      <c r="BK1220" s="210">
        <f>SUM(BK1221:BK1297)</f>
        <v>0</v>
      </c>
    </row>
    <row r="1221" s="1" customFormat="1" ht="16.5" customHeight="1">
      <c r="B1221" s="45"/>
      <c r="C1221" s="213" t="s">
        <v>1515</v>
      </c>
      <c r="D1221" s="213" t="s">
        <v>149</v>
      </c>
      <c r="E1221" s="214" t="s">
        <v>1516</v>
      </c>
      <c r="F1221" s="215" t="s">
        <v>1517</v>
      </c>
      <c r="G1221" s="216" t="s">
        <v>443</v>
      </c>
      <c r="H1221" s="217">
        <v>65</v>
      </c>
      <c r="I1221" s="218"/>
      <c r="J1221" s="219">
        <f>ROUND(I1221*H1221,2)</f>
        <v>0</v>
      </c>
      <c r="K1221" s="215" t="s">
        <v>153</v>
      </c>
      <c r="L1221" s="71"/>
      <c r="M1221" s="220" t="s">
        <v>21</v>
      </c>
      <c r="N1221" s="221" t="s">
        <v>43</v>
      </c>
      <c r="O1221" s="46"/>
      <c r="P1221" s="222">
        <f>O1221*H1221</f>
        <v>0</v>
      </c>
      <c r="Q1221" s="222">
        <v>0</v>
      </c>
      <c r="R1221" s="222">
        <f>Q1221*H1221</f>
        <v>0</v>
      </c>
      <c r="S1221" s="222">
        <v>0.0021299999999999999</v>
      </c>
      <c r="T1221" s="223">
        <f>S1221*H1221</f>
        <v>0.13844999999999999</v>
      </c>
      <c r="AR1221" s="23" t="s">
        <v>248</v>
      </c>
      <c r="AT1221" s="23" t="s">
        <v>149</v>
      </c>
      <c r="AU1221" s="23" t="s">
        <v>84</v>
      </c>
      <c r="AY1221" s="23" t="s">
        <v>147</v>
      </c>
      <c r="BE1221" s="224">
        <f>IF(N1221="základní",J1221,0)</f>
        <v>0</v>
      </c>
      <c r="BF1221" s="224">
        <f>IF(N1221="snížená",J1221,0)</f>
        <v>0</v>
      </c>
      <c r="BG1221" s="224">
        <f>IF(N1221="zákl. přenesená",J1221,0)</f>
        <v>0</v>
      </c>
      <c r="BH1221" s="224">
        <f>IF(N1221="sníž. přenesená",J1221,0)</f>
        <v>0</v>
      </c>
      <c r="BI1221" s="224">
        <f>IF(N1221="nulová",J1221,0)</f>
        <v>0</v>
      </c>
      <c r="BJ1221" s="23" t="s">
        <v>77</v>
      </c>
      <c r="BK1221" s="224">
        <f>ROUND(I1221*H1221,2)</f>
        <v>0</v>
      </c>
      <c r="BL1221" s="23" t="s">
        <v>248</v>
      </c>
      <c r="BM1221" s="23" t="s">
        <v>1518</v>
      </c>
    </row>
    <row r="1222" s="1" customFormat="1" ht="16.5" customHeight="1">
      <c r="B1222" s="45"/>
      <c r="C1222" s="213" t="s">
        <v>1519</v>
      </c>
      <c r="D1222" s="213" t="s">
        <v>149</v>
      </c>
      <c r="E1222" s="214" t="s">
        <v>1520</v>
      </c>
      <c r="F1222" s="215" t="s">
        <v>1521</v>
      </c>
      <c r="G1222" s="216" t="s">
        <v>367</v>
      </c>
      <c r="H1222" s="217">
        <v>19</v>
      </c>
      <c r="I1222" s="218"/>
      <c r="J1222" s="219">
        <f>ROUND(I1222*H1222,2)</f>
        <v>0</v>
      </c>
      <c r="K1222" s="215" t="s">
        <v>153</v>
      </c>
      <c r="L1222" s="71"/>
      <c r="M1222" s="220" t="s">
        <v>21</v>
      </c>
      <c r="N1222" s="221" t="s">
        <v>43</v>
      </c>
      <c r="O1222" s="46"/>
      <c r="P1222" s="222">
        <f>O1222*H1222</f>
        <v>0</v>
      </c>
      <c r="Q1222" s="222">
        <v>0</v>
      </c>
      <c r="R1222" s="222">
        <f>Q1222*H1222</f>
        <v>0</v>
      </c>
      <c r="S1222" s="222">
        <v>0.00022000000000000001</v>
      </c>
      <c r="T1222" s="223">
        <f>S1222*H1222</f>
        <v>0.0041800000000000006</v>
      </c>
      <c r="AR1222" s="23" t="s">
        <v>248</v>
      </c>
      <c r="AT1222" s="23" t="s">
        <v>149</v>
      </c>
      <c r="AU1222" s="23" t="s">
        <v>84</v>
      </c>
      <c r="AY1222" s="23" t="s">
        <v>147</v>
      </c>
      <c r="BE1222" s="224">
        <f>IF(N1222="základní",J1222,0)</f>
        <v>0</v>
      </c>
      <c r="BF1222" s="224">
        <f>IF(N1222="snížená",J1222,0)</f>
        <v>0</v>
      </c>
      <c r="BG1222" s="224">
        <f>IF(N1222="zákl. přenesená",J1222,0)</f>
        <v>0</v>
      </c>
      <c r="BH1222" s="224">
        <f>IF(N1222="sníž. přenesená",J1222,0)</f>
        <v>0</v>
      </c>
      <c r="BI1222" s="224">
        <f>IF(N1222="nulová",J1222,0)</f>
        <v>0</v>
      </c>
      <c r="BJ1222" s="23" t="s">
        <v>77</v>
      </c>
      <c r="BK1222" s="224">
        <f>ROUND(I1222*H1222,2)</f>
        <v>0</v>
      </c>
      <c r="BL1222" s="23" t="s">
        <v>248</v>
      </c>
      <c r="BM1222" s="23" t="s">
        <v>1522</v>
      </c>
    </row>
    <row r="1223" s="12" customFormat="1">
      <c r="B1223" s="238"/>
      <c r="C1223" s="239"/>
      <c r="D1223" s="225" t="s">
        <v>158</v>
      </c>
      <c r="E1223" s="240" t="s">
        <v>21</v>
      </c>
      <c r="F1223" s="241" t="s">
        <v>1523</v>
      </c>
      <c r="G1223" s="239"/>
      <c r="H1223" s="242">
        <v>19</v>
      </c>
      <c r="I1223" s="243"/>
      <c r="J1223" s="239"/>
      <c r="K1223" s="239"/>
      <c r="L1223" s="244"/>
      <c r="M1223" s="245"/>
      <c r="N1223" s="246"/>
      <c r="O1223" s="246"/>
      <c r="P1223" s="246"/>
      <c r="Q1223" s="246"/>
      <c r="R1223" s="246"/>
      <c r="S1223" s="246"/>
      <c r="T1223" s="247"/>
      <c r="AT1223" s="248" t="s">
        <v>158</v>
      </c>
      <c r="AU1223" s="248" t="s">
        <v>84</v>
      </c>
      <c r="AV1223" s="12" t="s">
        <v>84</v>
      </c>
      <c r="AW1223" s="12" t="s">
        <v>35</v>
      </c>
      <c r="AX1223" s="12" t="s">
        <v>77</v>
      </c>
      <c r="AY1223" s="248" t="s">
        <v>147</v>
      </c>
    </row>
    <row r="1224" s="1" customFormat="1" ht="16.5" customHeight="1">
      <c r="B1224" s="45"/>
      <c r="C1224" s="213" t="s">
        <v>1524</v>
      </c>
      <c r="D1224" s="213" t="s">
        <v>149</v>
      </c>
      <c r="E1224" s="214" t="s">
        <v>1525</v>
      </c>
      <c r="F1224" s="215" t="s">
        <v>1526</v>
      </c>
      <c r="G1224" s="216" t="s">
        <v>367</v>
      </c>
      <c r="H1224" s="217">
        <v>1</v>
      </c>
      <c r="I1224" s="218"/>
      <c r="J1224" s="219">
        <f>ROUND(I1224*H1224,2)</f>
        <v>0</v>
      </c>
      <c r="K1224" s="215" t="s">
        <v>153</v>
      </c>
      <c r="L1224" s="71"/>
      <c r="M1224" s="220" t="s">
        <v>21</v>
      </c>
      <c r="N1224" s="221" t="s">
        <v>43</v>
      </c>
      <c r="O1224" s="46"/>
      <c r="P1224" s="222">
        <f>O1224*H1224</f>
        <v>0</v>
      </c>
      <c r="Q1224" s="222">
        <v>0</v>
      </c>
      <c r="R1224" s="222">
        <f>Q1224*H1224</f>
        <v>0</v>
      </c>
      <c r="S1224" s="222">
        <v>0</v>
      </c>
      <c r="T1224" s="223">
        <f>S1224*H1224</f>
        <v>0</v>
      </c>
      <c r="AR1224" s="23" t="s">
        <v>248</v>
      </c>
      <c r="AT1224" s="23" t="s">
        <v>149</v>
      </c>
      <c r="AU1224" s="23" t="s">
        <v>84</v>
      </c>
      <c r="AY1224" s="23" t="s">
        <v>147</v>
      </c>
      <c r="BE1224" s="224">
        <f>IF(N1224="základní",J1224,0)</f>
        <v>0</v>
      </c>
      <c r="BF1224" s="224">
        <f>IF(N1224="snížená",J1224,0)</f>
        <v>0</v>
      </c>
      <c r="BG1224" s="224">
        <f>IF(N1224="zákl. přenesená",J1224,0)</f>
        <v>0</v>
      </c>
      <c r="BH1224" s="224">
        <f>IF(N1224="sníž. přenesená",J1224,0)</f>
        <v>0</v>
      </c>
      <c r="BI1224" s="224">
        <f>IF(N1224="nulová",J1224,0)</f>
        <v>0</v>
      </c>
      <c r="BJ1224" s="23" t="s">
        <v>77</v>
      </c>
      <c r="BK1224" s="224">
        <f>ROUND(I1224*H1224,2)</f>
        <v>0</v>
      </c>
      <c r="BL1224" s="23" t="s">
        <v>248</v>
      </c>
      <c r="BM1224" s="23" t="s">
        <v>1527</v>
      </c>
    </row>
    <row r="1225" s="1" customFormat="1">
      <c r="B1225" s="45"/>
      <c r="C1225" s="73"/>
      <c r="D1225" s="225" t="s">
        <v>156</v>
      </c>
      <c r="E1225" s="73"/>
      <c r="F1225" s="226" t="s">
        <v>1528</v>
      </c>
      <c r="G1225" s="73"/>
      <c r="H1225" s="73"/>
      <c r="I1225" s="184"/>
      <c r="J1225" s="73"/>
      <c r="K1225" s="73"/>
      <c r="L1225" s="71"/>
      <c r="M1225" s="227"/>
      <c r="N1225" s="46"/>
      <c r="O1225" s="46"/>
      <c r="P1225" s="46"/>
      <c r="Q1225" s="46"/>
      <c r="R1225" s="46"/>
      <c r="S1225" s="46"/>
      <c r="T1225" s="94"/>
      <c r="AT1225" s="23" t="s">
        <v>156</v>
      </c>
      <c r="AU1225" s="23" t="s">
        <v>84</v>
      </c>
    </row>
    <row r="1226" s="11" customFormat="1">
      <c r="B1226" s="228"/>
      <c r="C1226" s="229"/>
      <c r="D1226" s="225" t="s">
        <v>158</v>
      </c>
      <c r="E1226" s="230" t="s">
        <v>21</v>
      </c>
      <c r="F1226" s="231" t="s">
        <v>1529</v>
      </c>
      <c r="G1226" s="229"/>
      <c r="H1226" s="230" t="s">
        <v>21</v>
      </c>
      <c r="I1226" s="232"/>
      <c r="J1226" s="229"/>
      <c r="K1226" s="229"/>
      <c r="L1226" s="233"/>
      <c r="M1226" s="234"/>
      <c r="N1226" s="235"/>
      <c r="O1226" s="235"/>
      <c r="P1226" s="235"/>
      <c r="Q1226" s="235"/>
      <c r="R1226" s="235"/>
      <c r="S1226" s="235"/>
      <c r="T1226" s="236"/>
      <c r="AT1226" s="237" t="s">
        <v>158</v>
      </c>
      <c r="AU1226" s="237" t="s">
        <v>84</v>
      </c>
      <c r="AV1226" s="11" t="s">
        <v>77</v>
      </c>
      <c r="AW1226" s="11" t="s">
        <v>35</v>
      </c>
      <c r="AX1226" s="11" t="s">
        <v>72</v>
      </c>
      <c r="AY1226" s="237" t="s">
        <v>147</v>
      </c>
    </row>
    <row r="1227" s="12" customFormat="1">
      <c r="B1227" s="238"/>
      <c r="C1227" s="239"/>
      <c r="D1227" s="225" t="s">
        <v>158</v>
      </c>
      <c r="E1227" s="240" t="s">
        <v>21</v>
      </c>
      <c r="F1227" s="241" t="s">
        <v>1530</v>
      </c>
      <c r="G1227" s="239"/>
      <c r="H1227" s="242">
        <v>1</v>
      </c>
      <c r="I1227" s="243"/>
      <c r="J1227" s="239"/>
      <c r="K1227" s="239"/>
      <c r="L1227" s="244"/>
      <c r="M1227" s="245"/>
      <c r="N1227" s="246"/>
      <c r="O1227" s="246"/>
      <c r="P1227" s="246"/>
      <c r="Q1227" s="246"/>
      <c r="R1227" s="246"/>
      <c r="S1227" s="246"/>
      <c r="T1227" s="247"/>
      <c r="AT1227" s="248" t="s">
        <v>158</v>
      </c>
      <c r="AU1227" s="248" t="s">
        <v>84</v>
      </c>
      <c r="AV1227" s="12" t="s">
        <v>84</v>
      </c>
      <c r="AW1227" s="12" t="s">
        <v>35</v>
      </c>
      <c r="AX1227" s="12" t="s">
        <v>72</v>
      </c>
      <c r="AY1227" s="248" t="s">
        <v>147</v>
      </c>
    </row>
    <row r="1228" s="13" customFormat="1">
      <c r="B1228" s="249"/>
      <c r="C1228" s="250"/>
      <c r="D1228" s="225" t="s">
        <v>158</v>
      </c>
      <c r="E1228" s="251" t="s">
        <v>21</v>
      </c>
      <c r="F1228" s="252" t="s">
        <v>161</v>
      </c>
      <c r="G1228" s="250"/>
      <c r="H1228" s="253">
        <v>1</v>
      </c>
      <c r="I1228" s="254"/>
      <c r="J1228" s="250"/>
      <c r="K1228" s="250"/>
      <c r="L1228" s="255"/>
      <c r="M1228" s="256"/>
      <c r="N1228" s="257"/>
      <c r="O1228" s="257"/>
      <c r="P1228" s="257"/>
      <c r="Q1228" s="257"/>
      <c r="R1228" s="257"/>
      <c r="S1228" s="257"/>
      <c r="T1228" s="258"/>
      <c r="AT1228" s="259" t="s">
        <v>158</v>
      </c>
      <c r="AU1228" s="259" t="s">
        <v>84</v>
      </c>
      <c r="AV1228" s="13" t="s">
        <v>154</v>
      </c>
      <c r="AW1228" s="13" t="s">
        <v>35</v>
      </c>
      <c r="AX1228" s="13" t="s">
        <v>77</v>
      </c>
      <c r="AY1228" s="259" t="s">
        <v>147</v>
      </c>
    </row>
    <row r="1229" s="1" customFormat="1" ht="16.5" customHeight="1">
      <c r="B1229" s="45"/>
      <c r="C1229" s="213" t="s">
        <v>1531</v>
      </c>
      <c r="D1229" s="213" t="s">
        <v>149</v>
      </c>
      <c r="E1229" s="214" t="s">
        <v>1532</v>
      </c>
      <c r="F1229" s="215" t="s">
        <v>1533</v>
      </c>
      <c r="G1229" s="216" t="s">
        <v>367</v>
      </c>
      <c r="H1229" s="217">
        <v>4</v>
      </c>
      <c r="I1229" s="218"/>
      <c r="J1229" s="219">
        <f>ROUND(I1229*H1229,2)</f>
        <v>0</v>
      </c>
      <c r="K1229" s="215" t="s">
        <v>153</v>
      </c>
      <c r="L1229" s="71"/>
      <c r="M1229" s="220" t="s">
        <v>21</v>
      </c>
      <c r="N1229" s="221" t="s">
        <v>43</v>
      </c>
      <c r="O1229" s="46"/>
      <c r="P1229" s="222">
        <f>O1229*H1229</f>
        <v>0</v>
      </c>
      <c r="Q1229" s="222">
        <v>0</v>
      </c>
      <c r="R1229" s="222">
        <f>Q1229*H1229</f>
        <v>0</v>
      </c>
      <c r="S1229" s="222">
        <v>0</v>
      </c>
      <c r="T1229" s="223">
        <f>S1229*H1229</f>
        <v>0</v>
      </c>
      <c r="AR1229" s="23" t="s">
        <v>248</v>
      </c>
      <c r="AT1229" s="23" t="s">
        <v>149</v>
      </c>
      <c r="AU1229" s="23" t="s">
        <v>84</v>
      </c>
      <c r="AY1229" s="23" t="s">
        <v>147</v>
      </c>
      <c r="BE1229" s="224">
        <f>IF(N1229="základní",J1229,0)</f>
        <v>0</v>
      </c>
      <c r="BF1229" s="224">
        <f>IF(N1229="snížená",J1229,0)</f>
        <v>0</v>
      </c>
      <c r="BG1229" s="224">
        <f>IF(N1229="zákl. přenesená",J1229,0)</f>
        <v>0</v>
      </c>
      <c r="BH1229" s="224">
        <f>IF(N1229="sníž. přenesená",J1229,0)</f>
        <v>0</v>
      </c>
      <c r="BI1229" s="224">
        <f>IF(N1229="nulová",J1229,0)</f>
        <v>0</v>
      </c>
      <c r="BJ1229" s="23" t="s">
        <v>77</v>
      </c>
      <c r="BK1229" s="224">
        <f>ROUND(I1229*H1229,2)</f>
        <v>0</v>
      </c>
      <c r="BL1229" s="23" t="s">
        <v>248</v>
      </c>
      <c r="BM1229" s="23" t="s">
        <v>1534</v>
      </c>
    </row>
    <row r="1230" s="1" customFormat="1">
      <c r="B1230" s="45"/>
      <c r="C1230" s="73"/>
      <c r="D1230" s="225" t="s">
        <v>156</v>
      </c>
      <c r="E1230" s="73"/>
      <c r="F1230" s="226" t="s">
        <v>1528</v>
      </c>
      <c r="G1230" s="73"/>
      <c r="H1230" s="73"/>
      <c r="I1230" s="184"/>
      <c r="J1230" s="73"/>
      <c r="K1230" s="73"/>
      <c r="L1230" s="71"/>
      <c r="M1230" s="227"/>
      <c r="N1230" s="46"/>
      <c r="O1230" s="46"/>
      <c r="P1230" s="46"/>
      <c r="Q1230" s="46"/>
      <c r="R1230" s="46"/>
      <c r="S1230" s="46"/>
      <c r="T1230" s="94"/>
      <c r="AT1230" s="23" t="s">
        <v>156</v>
      </c>
      <c r="AU1230" s="23" t="s">
        <v>84</v>
      </c>
    </row>
    <row r="1231" s="11" customFormat="1">
      <c r="B1231" s="228"/>
      <c r="C1231" s="229"/>
      <c r="D1231" s="225" t="s">
        <v>158</v>
      </c>
      <c r="E1231" s="230" t="s">
        <v>21</v>
      </c>
      <c r="F1231" s="231" t="s">
        <v>1529</v>
      </c>
      <c r="G1231" s="229"/>
      <c r="H1231" s="230" t="s">
        <v>21</v>
      </c>
      <c r="I1231" s="232"/>
      <c r="J1231" s="229"/>
      <c r="K1231" s="229"/>
      <c r="L1231" s="233"/>
      <c r="M1231" s="234"/>
      <c r="N1231" s="235"/>
      <c r="O1231" s="235"/>
      <c r="P1231" s="235"/>
      <c r="Q1231" s="235"/>
      <c r="R1231" s="235"/>
      <c r="S1231" s="235"/>
      <c r="T1231" s="236"/>
      <c r="AT1231" s="237" t="s">
        <v>158</v>
      </c>
      <c r="AU1231" s="237" t="s">
        <v>84</v>
      </c>
      <c r="AV1231" s="11" t="s">
        <v>77</v>
      </c>
      <c r="AW1231" s="11" t="s">
        <v>35</v>
      </c>
      <c r="AX1231" s="11" t="s">
        <v>72</v>
      </c>
      <c r="AY1231" s="237" t="s">
        <v>147</v>
      </c>
    </row>
    <row r="1232" s="12" customFormat="1">
      <c r="B1232" s="238"/>
      <c r="C1232" s="239"/>
      <c r="D1232" s="225" t="s">
        <v>158</v>
      </c>
      <c r="E1232" s="240" t="s">
        <v>21</v>
      </c>
      <c r="F1232" s="241" t="s">
        <v>1535</v>
      </c>
      <c r="G1232" s="239"/>
      <c r="H1232" s="242">
        <v>4</v>
      </c>
      <c r="I1232" s="243"/>
      <c r="J1232" s="239"/>
      <c r="K1232" s="239"/>
      <c r="L1232" s="244"/>
      <c r="M1232" s="245"/>
      <c r="N1232" s="246"/>
      <c r="O1232" s="246"/>
      <c r="P1232" s="246"/>
      <c r="Q1232" s="246"/>
      <c r="R1232" s="246"/>
      <c r="S1232" s="246"/>
      <c r="T1232" s="247"/>
      <c r="AT1232" s="248" t="s">
        <v>158</v>
      </c>
      <c r="AU1232" s="248" t="s">
        <v>84</v>
      </c>
      <c r="AV1232" s="12" t="s">
        <v>84</v>
      </c>
      <c r="AW1232" s="12" t="s">
        <v>35</v>
      </c>
      <c r="AX1232" s="12" t="s">
        <v>72</v>
      </c>
      <c r="AY1232" s="248" t="s">
        <v>147</v>
      </c>
    </row>
    <row r="1233" s="13" customFormat="1">
      <c r="B1233" s="249"/>
      <c r="C1233" s="250"/>
      <c r="D1233" s="225" t="s">
        <v>158</v>
      </c>
      <c r="E1233" s="251" t="s">
        <v>21</v>
      </c>
      <c r="F1233" s="252" t="s">
        <v>161</v>
      </c>
      <c r="G1233" s="250"/>
      <c r="H1233" s="253">
        <v>4</v>
      </c>
      <c r="I1233" s="254"/>
      <c r="J1233" s="250"/>
      <c r="K1233" s="250"/>
      <c r="L1233" s="255"/>
      <c r="M1233" s="256"/>
      <c r="N1233" s="257"/>
      <c r="O1233" s="257"/>
      <c r="P1233" s="257"/>
      <c r="Q1233" s="257"/>
      <c r="R1233" s="257"/>
      <c r="S1233" s="257"/>
      <c r="T1233" s="258"/>
      <c r="AT1233" s="259" t="s">
        <v>158</v>
      </c>
      <c r="AU1233" s="259" t="s">
        <v>84</v>
      </c>
      <c r="AV1233" s="13" t="s">
        <v>154</v>
      </c>
      <c r="AW1233" s="13" t="s">
        <v>35</v>
      </c>
      <c r="AX1233" s="13" t="s">
        <v>77</v>
      </c>
      <c r="AY1233" s="259" t="s">
        <v>147</v>
      </c>
    </row>
    <row r="1234" s="1" customFormat="1" ht="25.5" customHeight="1">
      <c r="B1234" s="45"/>
      <c r="C1234" s="213" t="s">
        <v>1536</v>
      </c>
      <c r="D1234" s="213" t="s">
        <v>149</v>
      </c>
      <c r="E1234" s="214" t="s">
        <v>1537</v>
      </c>
      <c r="F1234" s="215" t="s">
        <v>1538</v>
      </c>
      <c r="G1234" s="216" t="s">
        <v>443</v>
      </c>
      <c r="H1234" s="217">
        <v>74</v>
      </c>
      <c r="I1234" s="218"/>
      <c r="J1234" s="219">
        <f>ROUND(I1234*H1234,2)</f>
        <v>0</v>
      </c>
      <c r="K1234" s="215" t="s">
        <v>153</v>
      </c>
      <c r="L1234" s="71"/>
      <c r="M1234" s="220" t="s">
        <v>21</v>
      </c>
      <c r="N1234" s="221" t="s">
        <v>43</v>
      </c>
      <c r="O1234" s="46"/>
      <c r="P1234" s="222">
        <f>O1234*H1234</f>
        <v>0</v>
      </c>
      <c r="Q1234" s="222">
        <v>0.00066</v>
      </c>
      <c r="R1234" s="222">
        <f>Q1234*H1234</f>
        <v>0.048840000000000001</v>
      </c>
      <c r="S1234" s="222">
        <v>0</v>
      </c>
      <c r="T1234" s="223">
        <f>S1234*H1234</f>
        <v>0</v>
      </c>
      <c r="AR1234" s="23" t="s">
        <v>248</v>
      </c>
      <c r="AT1234" s="23" t="s">
        <v>149</v>
      </c>
      <c r="AU1234" s="23" t="s">
        <v>84</v>
      </c>
      <c r="AY1234" s="23" t="s">
        <v>147</v>
      </c>
      <c r="BE1234" s="224">
        <f>IF(N1234="základní",J1234,0)</f>
        <v>0</v>
      </c>
      <c r="BF1234" s="224">
        <f>IF(N1234="snížená",J1234,0)</f>
        <v>0</v>
      </c>
      <c r="BG1234" s="224">
        <f>IF(N1234="zákl. přenesená",J1234,0)</f>
        <v>0</v>
      </c>
      <c r="BH1234" s="224">
        <f>IF(N1234="sníž. přenesená",J1234,0)</f>
        <v>0</v>
      </c>
      <c r="BI1234" s="224">
        <f>IF(N1234="nulová",J1234,0)</f>
        <v>0</v>
      </c>
      <c r="BJ1234" s="23" t="s">
        <v>77</v>
      </c>
      <c r="BK1234" s="224">
        <f>ROUND(I1234*H1234,2)</f>
        <v>0</v>
      </c>
      <c r="BL1234" s="23" t="s">
        <v>248</v>
      </c>
      <c r="BM1234" s="23" t="s">
        <v>1539</v>
      </c>
    </row>
    <row r="1235" s="1" customFormat="1">
      <c r="B1235" s="45"/>
      <c r="C1235" s="73"/>
      <c r="D1235" s="225" t="s">
        <v>156</v>
      </c>
      <c r="E1235" s="73"/>
      <c r="F1235" s="226" t="s">
        <v>1540</v>
      </c>
      <c r="G1235" s="73"/>
      <c r="H1235" s="73"/>
      <c r="I1235" s="184"/>
      <c r="J1235" s="73"/>
      <c r="K1235" s="73"/>
      <c r="L1235" s="71"/>
      <c r="M1235" s="227"/>
      <c r="N1235" s="46"/>
      <c r="O1235" s="46"/>
      <c r="P1235" s="46"/>
      <c r="Q1235" s="46"/>
      <c r="R1235" s="46"/>
      <c r="S1235" s="46"/>
      <c r="T1235" s="94"/>
      <c r="AT1235" s="23" t="s">
        <v>156</v>
      </c>
      <c r="AU1235" s="23" t="s">
        <v>84</v>
      </c>
    </row>
    <row r="1236" s="11" customFormat="1">
      <c r="B1236" s="228"/>
      <c r="C1236" s="229"/>
      <c r="D1236" s="225" t="s">
        <v>158</v>
      </c>
      <c r="E1236" s="230" t="s">
        <v>21</v>
      </c>
      <c r="F1236" s="231" t="s">
        <v>1529</v>
      </c>
      <c r="G1236" s="229"/>
      <c r="H1236" s="230" t="s">
        <v>21</v>
      </c>
      <c r="I1236" s="232"/>
      <c r="J1236" s="229"/>
      <c r="K1236" s="229"/>
      <c r="L1236" s="233"/>
      <c r="M1236" s="234"/>
      <c r="N1236" s="235"/>
      <c r="O1236" s="235"/>
      <c r="P1236" s="235"/>
      <c r="Q1236" s="235"/>
      <c r="R1236" s="235"/>
      <c r="S1236" s="235"/>
      <c r="T1236" s="236"/>
      <c r="AT1236" s="237" t="s">
        <v>158</v>
      </c>
      <c r="AU1236" s="237" t="s">
        <v>84</v>
      </c>
      <c r="AV1236" s="11" t="s">
        <v>77</v>
      </c>
      <c r="AW1236" s="11" t="s">
        <v>35</v>
      </c>
      <c r="AX1236" s="11" t="s">
        <v>72</v>
      </c>
      <c r="AY1236" s="237" t="s">
        <v>147</v>
      </c>
    </row>
    <row r="1237" s="12" customFormat="1">
      <c r="B1237" s="238"/>
      <c r="C1237" s="239"/>
      <c r="D1237" s="225" t="s">
        <v>158</v>
      </c>
      <c r="E1237" s="240" t="s">
        <v>21</v>
      </c>
      <c r="F1237" s="241" t="s">
        <v>1541</v>
      </c>
      <c r="G1237" s="239"/>
      <c r="H1237" s="242">
        <v>74</v>
      </c>
      <c r="I1237" s="243"/>
      <c r="J1237" s="239"/>
      <c r="K1237" s="239"/>
      <c r="L1237" s="244"/>
      <c r="M1237" s="245"/>
      <c r="N1237" s="246"/>
      <c r="O1237" s="246"/>
      <c r="P1237" s="246"/>
      <c r="Q1237" s="246"/>
      <c r="R1237" s="246"/>
      <c r="S1237" s="246"/>
      <c r="T1237" s="247"/>
      <c r="AT1237" s="248" t="s">
        <v>158</v>
      </c>
      <c r="AU1237" s="248" t="s">
        <v>84</v>
      </c>
      <c r="AV1237" s="12" t="s">
        <v>84</v>
      </c>
      <c r="AW1237" s="12" t="s">
        <v>35</v>
      </c>
      <c r="AX1237" s="12" t="s">
        <v>72</v>
      </c>
      <c r="AY1237" s="248" t="s">
        <v>147</v>
      </c>
    </row>
    <row r="1238" s="13" customFormat="1">
      <c r="B1238" s="249"/>
      <c r="C1238" s="250"/>
      <c r="D1238" s="225" t="s">
        <v>158</v>
      </c>
      <c r="E1238" s="251" t="s">
        <v>21</v>
      </c>
      <c r="F1238" s="252" t="s">
        <v>161</v>
      </c>
      <c r="G1238" s="250"/>
      <c r="H1238" s="253">
        <v>74</v>
      </c>
      <c r="I1238" s="254"/>
      <c r="J1238" s="250"/>
      <c r="K1238" s="250"/>
      <c r="L1238" s="255"/>
      <c r="M1238" s="256"/>
      <c r="N1238" s="257"/>
      <c r="O1238" s="257"/>
      <c r="P1238" s="257"/>
      <c r="Q1238" s="257"/>
      <c r="R1238" s="257"/>
      <c r="S1238" s="257"/>
      <c r="T1238" s="258"/>
      <c r="AT1238" s="259" t="s">
        <v>158</v>
      </c>
      <c r="AU1238" s="259" t="s">
        <v>84</v>
      </c>
      <c r="AV1238" s="13" t="s">
        <v>154</v>
      </c>
      <c r="AW1238" s="13" t="s">
        <v>35</v>
      </c>
      <c r="AX1238" s="13" t="s">
        <v>77</v>
      </c>
      <c r="AY1238" s="259" t="s">
        <v>147</v>
      </c>
    </row>
    <row r="1239" s="1" customFormat="1" ht="25.5" customHeight="1">
      <c r="B1239" s="45"/>
      <c r="C1239" s="213" t="s">
        <v>1542</v>
      </c>
      <c r="D1239" s="213" t="s">
        <v>149</v>
      </c>
      <c r="E1239" s="214" t="s">
        <v>1543</v>
      </c>
      <c r="F1239" s="215" t="s">
        <v>1544</v>
      </c>
      <c r="G1239" s="216" t="s">
        <v>443</v>
      </c>
      <c r="H1239" s="217">
        <v>223</v>
      </c>
      <c r="I1239" s="218"/>
      <c r="J1239" s="219">
        <f>ROUND(I1239*H1239,2)</f>
        <v>0</v>
      </c>
      <c r="K1239" s="215" t="s">
        <v>153</v>
      </c>
      <c r="L1239" s="71"/>
      <c r="M1239" s="220" t="s">
        <v>21</v>
      </c>
      <c r="N1239" s="221" t="s">
        <v>43</v>
      </c>
      <c r="O1239" s="46"/>
      <c r="P1239" s="222">
        <f>O1239*H1239</f>
        <v>0</v>
      </c>
      <c r="Q1239" s="222">
        <v>0.00091</v>
      </c>
      <c r="R1239" s="222">
        <f>Q1239*H1239</f>
        <v>0.20293</v>
      </c>
      <c r="S1239" s="222">
        <v>0</v>
      </c>
      <c r="T1239" s="223">
        <f>S1239*H1239</f>
        <v>0</v>
      </c>
      <c r="AR1239" s="23" t="s">
        <v>248</v>
      </c>
      <c r="AT1239" s="23" t="s">
        <v>149</v>
      </c>
      <c r="AU1239" s="23" t="s">
        <v>84</v>
      </c>
      <c r="AY1239" s="23" t="s">
        <v>147</v>
      </c>
      <c r="BE1239" s="224">
        <f>IF(N1239="základní",J1239,0)</f>
        <v>0</v>
      </c>
      <c r="BF1239" s="224">
        <f>IF(N1239="snížená",J1239,0)</f>
        <v>0</v>
      </c>
      <c r="BG1239" s="224">
        <f>IF(N1239="zákl. přenesená",J1239,0)</f>
        <v>0</v>
      </c>
      <c r="BH1239" s="224">
        <f>IF(N1239="sníž. přenesená",J1239,0)</f>
        <v>0</v>
      </c>
      <c r="BI1239" s="224">
        <f>IF(N1239="nulová",J1239,0)</f>
        <v>0</v>
      </c>
      <c r="BJ1239" s="23" t="s">
        <v>77</v>
      </c>
      <c r="BK1239" s="224">
        <f>ROUND(I1239*H1239,2)</f>
        <v>0</v>
      </c>
      <c r="BL1239" s="23" t="s">
        <v>248</v>
      </c>
      <c r="BM1239" s="23" t="s">
        <v>1545</v>
      </c>
    </row>
    <row r="1240" s="1" customFormat="1">
      <c r="B1240" s="45"/>
      <c r="C1240" s="73"/>
      <c r="D1240" s="225" t="s">
        <v>156</v>
      </c>
      <c r="E1240" s="73"/>
      <c r="F1240" s="226" t="s">
        <v>1540</v>
      </c>
      <c r="G1240" s="73"/>
      <c r="H1240" s="73"/>
      <c r="I1240" s="184"/>
      <c r="J1240" s="73"/>
      <c r="K1240" s="73"/>
      <c r="L1240" s="71"/>
      <c r="M1240" s="227"/>
      <c r="N1240" s="46"/>
      <c r="O1240" s="46"/>
      <c r="P1240" s="46"/>
      <c r="Q1240" s="46"/>
      <c r="R1240" s="46"/>
      <c r="S1240" s="46"/>
      <c r="T1240" s="94"/>
      <c r="AT1240" s="23" t="s">
        <v>156</v>
      </c>
      <c r="AU1240" s="23" t="s">
        <v>84</v>
      </c>
    </row>
    <row r="1241" s="11" customFormat="1">
      <c r="B1241" s="228"/>
      <c r="C1241" s="229"/>
      <c r="D1241" s="225" t="s">
        <v>158</v>
      </c>
      <c r="E1241" s="230" t="s">
        <v>21</v>
      </c>
      <c r="F1241" s="231" t="s">
        <v>1529</v>
      </c>
      <c r="G1241" s="229"/>
      <c r="H1241" s="230" t="s">
        <v>21</v>
      </c>
      <c r="I1241" s="232"/>
      <c r="J1241" s="229"/>
      <c r="K1241" s="229"/>
      <c r="L1241" s="233"/>
      <c r="M1241" s="234"/>
      <c r="N1241" s="235"/>
      <c r="O1241" s="235"/>
      <c r="P1241" s="235"/>
      <c r="Q1241" s="235"/>
      <c r="R1241" s="235"/>
      <c r="S1241" s="235"/>
      <c r="T1241" s="236"/>
      <c r="AT1241" s="237" t="s">
        <v>158</v>
      </c>
      <c r="AU1241" s="237" t="s">
        <v>84</v>
      </c>
      <c r="AV1241" s="11" t="s">
        <v>77</v>
      </c>
      <c r="AW1241" s="11" t="s">
        <v>35</v>
      </c>
      <c r="AX1241" s="11" t="s">
        <v>72</v>
      </c>
      <c r="AY1241" s="237" t="s">
        <v>147</v>
      </c>
    </row>
    <row r="1242" s="12" customFormat="1">
      <c r="B1242" s="238"/>
      <c r="C1242" s="239"/>
      <c r="D1242" s="225" t="s">
        <v>158</v>
      </c>
      <c r="E1242" s="240" t="s">
        <v>21</v>
      </c>
      <c r="F1242" s="241" t="s">
        <v>1546</v>
      </c>
      <c r="G1242" s="239"/>
      <c r="H1242" s="242">
        <v>117</v>
      </c>
      <c r="I1242" s="243"/>
      <c r="J1242" s="239"/>
      <c r="K1242" s="239"/>
      <c r="L1242" s="244"/>
      <c r="M1242" s="245"/>
      <c r="N1242" s="246"/>
      <c r="O1242" s="246"/>
      <c r="P1242" s="246"/>
      <c r="Q1242" s="246"/>
      <c r="R1242" s="246"/>
      <c r="S1242" s="246"/>
      <c r="T1242" s="247"/>
      <c r="AT1242" s="248" t="s">
        <v>158</v>
      </c>
      <c r="AU1242" s="248" t="s">
        <v>84</v>
      </c>
      <c r="AV1242" s="12" t="s">
        <v>84</v>
      </c>
      <c r="AW1242" s="12" t="s">
        <v>35</v>
      </c>
      <c r="AX1242" s="12" t="s">
        <v>72</v>
      </c>
      <c r="AY1242" s="248" t="s">
        <v>147</v>
      </c>
    </row>
    <row r="1243" s="12" customFormat="1">
      <c r="B1243" s="238"/>
      <c r="C1243" s="239"/>
      <c r="D1243" s="225" t="s">
        <v>158</v>
      </c>
      <c r="E1243" s="240" t="s">
        <v>21</v>
      </c>
      <c r="F1243" s="241" t="s">
        <v>1547</v>
      </c>
      <c r="G1243" s="239"/>
      <c r="H1243" s="242">
        <v>106</v>
      </c>
      <c r="I1243" s="243"/>
      <c r="J1243" s="239"/>
      <c r="K1243" s="239"/>
      <c r="L1243" s="244"/>
      <c r="M1243" s="245"/>
      <c r="N1243" s="246"/>
      <c r="O1243" s="246"/>
      <c r="P1243" s="246"/>
      <c r="Q1243" s="246"/>
      <c r="R1243" s="246"/>
      <c r="S1243" s="246"/>
      <c r="T1243" s="247"/>
      <c r="AT1243" s="248" t="s">
        <v>158</v>
      </c>
      <c r="AU1243" s="248" t="s">
        <v>84</v>
      </c>
      <c r="AV1243" s="12" t="s">
        <v>84</v>
      </c>
      <c r="AW1243" s="12" t="s">
        <v>35</v>
      </c>
      <c r="AX1243" s="12" t="s">
        <v>72</v>
      </c>
      <c r="AY1243" s="248" t="s">
        <v>147</v>
      </c>
    </row>
    <row r="1244" s="13" customFormat="1">
      <c r="B1244" s="249"/>
      <c r="C1244" s="250"/>
      <c r="D1244" s="225" t="s">
        <v>158</v>
      </c>
      <c r="E1244" s="251" t="s">
        <v>21</v>
      </c>
      <c r="F1244" s="252" t="s">
        <v>161</v>
      </c>
      <c r="G1244" s="250"/>
      <c r="H1244" s="253">
        <v>223</v>
      </c>
      <c r="I1244" s="254"/>
      <c r="J1244" s="250"/>
      <c r="K1244" s="250"/>
      <c r="L1244" s="255"/>
      <c r="M1244" s="256"/>
      <c r="N1244" s="257"/>
      <c r="O1244" s="257"/>
      <c r="P1244" s="257"/>
      <c r="Q1244" s="257"/>
      <c r="R1244" s="257"/>
      <c r="S1244" s="257"/>
      <c r="T1244" s="258"/>
      <c r="AT1244" s="259" t="s">
        <v>158</v>
      </c>
      <c r="AU1244" s="259" t="s">
        <v>84</v>
      </c>
      <c r="AV1244" s="13" t="s">
        <v>154</v>
      </c>
      <c r="AW1244" s="13" t="s">
        <v>35</v>
      </c>
      <c r="AX1244" s="13" t="s">
        <v>77</v>
      </c>
      <c r="AY1244" s="259" t="s">
        <v>147</v>
      </c>
    </row>
    <row r="1245" s="1" customFormat="1" ht="25.5" customHeight="1">
      <c r="B1245" s="45"/>
      <c r="C1245" s="213" t="s">
        <v>1548</v>
      </c>
      <c r="D1245" s="213" t="s">
        <v>149</v>
      </c>
      <c r="E1245" s="214" t="s">
        <v>1549</v>
      </c>
      <c r="F1245" s="215" t="s">
        <v>1550</v>
      </c>
      <c r="G1245" s="216" t="s">
        <v>443</v>
      </c>
      <c r="H1245" s="217">
        <v>6</v>
      </c>
      <c r="I1245" s="218"/>
      <c r="J1245" s="219">
        <f>ROUND(I1245*H1245,2)</f>
        <v>0</v>
      </c>
      <c r="K1245" s="215" t="s">
        <v>153</v>
      </c>
      <c r="L1245" s="71"/>
      <c r="M1245" s="220" t="s">
        <v>21</v>
      </c>
      <c r="N1245" s="221" t="s">
        <v>43</v>
      </c>
      <c r="O1245" s="46"/>
      <c r="P1245" s="222">
        <f>O1245*H1245</f>
        <v>0</v>
      </c>
      <c r="Q1245" s="222">
        <v>0.0011900000000000001</v>
      </c>
      <c r="R1245" s="222">
        <f>Q1245*H1245</f>
        <v>0.0071400000000000005</v>
      </c>
      <c r="S1245" s="222">
        <v>0</v>
      </c>
      <c r="T1245" s="223">
        <f>S1245*H1245</f>
        <v>0</v>
      </c>
      <c r="AR1245" s="23" t="s">
        <v>248</v>
      </c>
      <c r="AT1245" s="23" t="s">
        <v>149</v>
      </c>
      <c r="AU1245" s="23" t="s">
        <v>84</v>
      </c>
      <c r="AY1245" s="23" t="s">
        <v>147</v>
      </c>
      <c r="BE1245" s="224">
        <f>IF(N1245="základní",J1245,0)</f>
        <v>0</v>
      </c>
      <c r="BF1245" s="224">
        <f>IF(N1245="snížená",J1245,0)</f>
        <v>0</v>
      </c>
      <c r="BG1245" s="224">
        <f>IF(N1245="zákl. přenesená",J1245,0)</f>
        <v>0</v>
      </c>
      <c r="BH1245" s="224">
        <f>IF(N1245="sníž. přenesená",J1245,0)</f>
        <v>0</v>
      </c>
      <c r="BI1245" s="224">
        <f>IF(N1245="nulová",J1245,0)</f>
        <v>0</v>
      </c>
      <c r="BJ1245" s="23" t="s">
        <v>77</v>
      </c>
      <c r="BK1245" s="224">
        <f>ROUND(I1245*H1245,2)</f>
        <v>0</v>
      </c>
      <c r="BL1245" s="23" t="s">
        <v>248</v>
      </c>
      <c r="BM1245" s="23" t="s">
        <v>1551</v>
      </c>
    </row>
    <row r="1246" s="1" customFormat="1">
      <c r="B1246" s="45"/>
      <c r="C1246" s="73"/>
      <c r="D1246" s="225" t="s">
        <v>156</v>
      </c>
      <c r="E1246" s="73"/>
      <c r="F1246" s="226" t="s">
        <v>1540</v>
      </c>
      <c r="G1246" s="73"/>
      <c r="H1246" s="73"/>
      <c r="I1246" s="184"/>
      <c r="J1246" s="73"/>
      <c r="K1246" s="73"/>
      <c r="L1246" s="71"/>
      <c r="M1246" s="227"/>
      <c r="N1246" s="46"/>
      <c r="O1246" s="46"/>
      <c r="P1246" s="46"/>
      <c r="Q1246" s="46"/>
      <c r="R1246" s="46"/>
      <c r="S1246" s="46"/>
      <c r="T1246" s="94"/>
      <c r="AT1246" s="23" t="s">
        <v>156</v>
      </c>
      <c r="AU1246" s="23" t="s">
        <v>84</v>
      </c>
    </row>
    <row r="1247" s="11" customFormat="1">
      <c r="B1247" s="228"/>
      <c r="C1247" s="229"/>
      <c r="D1247" s="225" t="s">
        <v>158</v>
      </c>
      <c r="E1247" s="230" t="s">
        <v>21</v>
      </c>
      <c r="F1247" s="231" t="s">
        <v>1529</v>
      </c>
      <c r="G1247" s="229"/>
      <c r="H1247" s="230" t="s">
        <v>21</v>
      </c>
      <c r="I1247" s="232"/>
      <c r="J1247" s="229"/>
      <c r="K1247" s="229"/>
      <c r="L1247" s="233"/>
      <c r="M1247" s="234"/>
      <c r="N1247" s="235"/>
      <c r="O1247" s="235"/>
      <c r="P1247" s="235"/>
      <c r="Q1247" s="235"/>
      <c r="R1247" s="235"/>
      <c r="S1247" s="235"/>
      <c r="T1247" s="236"/>
      <c r="AT1247" s="237" t="s">
        <v>158</v>
      </c>
      <c r="AU1247" s="237" t="s">
        <v>84</v>
      </c>
      <c r="AV1247" s="11" t="s">
        <v>77</v>
      </c>
      <c r="AW1247" s="11" t="s">
        <v>35</v>
      </c>
      <c r="AX1247" s="11" t="s">
        <v>72</v>
      </c>
      <c r="AY1247" s="237" t="s">
        <v>147</v>
      </c>
    </row>
    <row r="1248" s="12" customFormat="1">
      <c r="B1248" s="238"/>
      <c r="C1248" s="239"/>
      <c r="D1248" s="225" t="s">
        <v>158</v>
      </c>
      <c r="E1248" s="240" t="s">
        <v>21</v>
      </c>
      <c r="F1248" s="241" t="s">
        <v>1552</v>
      </c>
      <c r="G1248" s="239"/>
      <c r="H1248" s="242">
        <v>6</v>
      </c>
      <c r="I1248" s="243"/>
      <c r="J1248" s="239"/>
      <c r="K1248" s="239"/>
      <c r="L1248" s="244"/>
      <c r="M1248" s="245"/>
      <c r="N1248" s="246"/>
      <c r="O1248" s="246"/>
      <c r="P1248" s="246"/>
      <c r="Q1248" s="246"/>
      <c r="R1248" s="246"/>
      <c r="S1248" s="246"/>
      <c r="T1248" s="247"/>
      <c r="AT1248" s="248" t="s">
        <v>158</v>
      </c>
      <c r="AU1248" s="248" t="s">
        <v>84</v>
      </c>
      <c r="AV1248" s="12" t="s">
        <v>84</v>
      </c>
      <c r="AW1248" s="12" t="s">
        <v>35</v>
      </c>
      <c r="AX1248" s="12" t="s">
        <v>72</v>
      </c>
      <c r="AY1248" s="248" t="s">
        <v>147</v>
      </c>
    </row>
    <row r="1249" s="13" customFormat="1">
      <c r="B1249" s="249"/>
      <c r="C1249" s="250"/>
      <c r="D1249" s="225" t="s">
        <v>158</v>
      </c>
      <c r="E1249" s="251" t="s">
        <v>21</v>
      </c>
      <c r="F1249" s="252" t="s">
        <v>161</v>
      </c>
      <c r="G1249" s="250"/>
      <c r="H1249" s="253">
        <v>6</v>
      </c>
      <c r="I1249" s="254"/>
      <c r="J1249" s="250"/>
      <c r="K1249" s="250"/>
      <c r="L1249" s="255"/>
      <c r="M1249" s="256"/>
      <c r="N1249" s="257"/>
      <c r="O1249" s="257"/>
      <c r="P1249" s="257"/>
      <c r="Q1249" s="257"/>
      <c r="R1249" s="257"/>
      <c r="S1249" s="257"/>
      <c r="T1249" s="258"/>
      <c r="AT1249" s="259" t="s">
        <v>158</v>
      </c>
      <c r="AU1249" s="259" t="s">
        <v>84</v>
      </c>
      <c r="AV1249" s="13" t="s">
        <v>154</v>
      </c>
      <c r="AW1249" s="13" t="s">
        <v>35</v>
      </c>
      <c r="AX1249" s="13" t="s">
        <v>77</v>
      </c>
      <c r="AY1249" s="259" t="s">
        <v>147</v>
      </c>
    </row>
    <row r="1250" s="1" customFormat="1" ht="38.25" customHeight="1">
      <c r="B1250" s="45"/>
      <c r="C1250" s="213" t="s">
        <v>1553</v>
      </c>
      <c r="D1250" s="213" t="s">
        <v>149</v>
      </c>
      <c r="E1250" s="214" t="s">
        <v>1554</v>
      </c>
      <c r="F1250" s="215" t="s">
        <v>1555</v>
      </c>
      <c r="G1250" s="216" t="s">
        <v>443</v>
      </c>
      <c r="H1250" s="217">
        <v>140</v>
      </c>
      <c r="I1250" s="218"/>
      <c r="J1250" s="219">
        <f>ROUND(I1250*H1250,2)</f>
        <v>0</v>
      </c>
      <c r="K1250" s="215" t="s">
        <v>153</v>
      </c>
      <c r="L1250" s="71"/>
      <c r="M1250" s="220" t="s">
        <v>21</v>
      </c>
      <c r="N1250" s="221" t="s">
        <v>43</v>
      </c>
      <c r="O1250" s="46"/>
      <c r="P1250" s="222">
        <f>O1250*H1250</f>
        <v>0</v>
      </c>
      <c r="Q1250" s="222">
        <v>5.0000000000000002E-05</v>
      </c>
      <c r="R1250" s="222">
        <f>Q1250*H1250</f>
        <v>0.0070000000000000001</v>
      </c>
      <c r="S1250" s="222">
        <v>0</v>
      </c>
      <c r="T1250" s="223">
        <f>S1250*H1250</f>
        <v>0</v>
      </c>
      <c r="AR1250" s="23" t="s">
        <v>248</v>
      </c>
      <c r="AT1250" s="23" t="s">
        <v>149</v>
      </c>
      <c r="AU1250" s="23" t="s">
        <v>84</v>
      </c>
      <c r="AY1250" s="23" t="s">
        <v>147</v>
      </c>
      <c r="BE1250" s="224">
        <f>IF(N1250="základní",J1250,0)</f>
        <v>0</v>
      </c>
      <c r="BF1250" s="224">
        <f>IF(N1250="snížená",J1250,0)</f>
        <v>0</v>
      </c>
      <c r="BG1250" s="224">
        <f>IF(N1250="zákl. přenesená",J1250,0)</f>
        <v>0</v>
      </c>
      <c r="BH1250" s="224">
        <f>IF(N1250="sníž. přenesená",J1250,0)</f>
        <v>0</v>
      </c>
      <c r="BI1250" s="224">
        <f>IF(N1250="nulová",J1250,0)</f>
        <v>0</v>
      </c>
      <c r="BJ1250" s="23" t="s">
        <v>77</v>
      </c>
      <c r="BK1250" s="224">
        <f>ROUND(I1250*H1250,2)</f>
        <v>0</v>
      </c>
      <c r="BL1250" s="23" t="s">
        <v>248</v>
      </c>
      <c r="BM1250" s="23" t="s">
        <v>1556</v>
      </c>
    </row>
    <row r="1251" s="1" customFormat="1">
      <c r="B1251" s="45"/>
      <c r="C1251" s="73"/>
      <c r="D1251" s="225" t="s">
        <v>156</v>
      </c>
      <c r="E1251" s="73"/>
      <c r="F1251" s="226" t="s">
        <v>1557</v>
      </c>
      <c r="G1251" s="73"/>
      <c r="H1251" s="73"/>
      <c r="I1251" s="184"/>
      <c r="J1251" s="73"/>
      <c r="K1251" s="73"/>
      <c r="L1251" s="71"/>
      <c r="M1251" s="227"/>
      <c r="N1251" s="46"/>
      <c r="O1251" s="46"/>
      <c r="P1251" s="46"/>
      <c r="Q1251" s="46"/>
      <c r="R1251" s="46"/>
      <c r="S1251" s="46"/>
      <c r="T1251" s="94"/>
      <c r="AT1251" s="23" t="s">
        <v>156</v>
      </c>
      <c r="AU1251" s="23" t="s">
        <v>84</v>
      </c>
    </row>
    <row r="1252" s="1" customFormat="1" ht="38.25" customHeight="1">
      <c r="B1252" s="45"/>
      <c r="C1252" s="213" t="s">
        <v>1558</v>
      </c>
      <c r="D1252" s="213" t="s">
        <v>149</v>
      </c>
      <c r="E1252" s="214" t="s">
        <v>1559</v>
      </c>
      <c r="F1252" s="215" t="s">
        <v>1560</v>
      </c>
      <c r="G1252" s="216" t="s">
        <v>443</v>
      </c>
      <c r="H1252" s="217">
        <v>74</v>
      </c>
      <c r="I1252" s="218"/>
      <c r="J1252" s="219">
        <f>ROUND(I1252*H1252,2)</f>
        <v>0</v>
      </c>
      <c r="K1252" s="215" t="s">
        <v>153</v>
      </c>
      <c r="L1252" s="71"/>
      <c r="M1252" s="220" t="s">
        <v>21</v>
      </c>
      <c r="N1252" s="221" t="s">
        <v>43</v>
      </c>
      <c r="O1252" s="46"/>
      <c r="P1252" s="222">
        <f>O1252*H1252</f>
        <v>0</v>
      </c>
      <c r="Q1252" s="222">
        <v>6.9999999999999994E-05</v>
      </c>
      <c r="R1252" s="222">
        <f>Q1252*H1252</f>
        <v>0.0051799999999999997</v>
      </c>
      <c r="S1252" s="222">
        <v>0</v>
      </c>
      <c r="T1252" s="223">
        <f>S1252*H1252</f>
        <v>0</v>
      </c>
      <c r="AR1252" s="23" t="s">
        <v>248</v>
      </c>
      <c r="AT1252" s="23" t="s">
        <v>149</v>
      </c>
      <c r="AU1252" s="23" t="s">
        <v>84</v>
      </c>
      <c r="AY1252" s="23" t="s">
        <v>147</v>
      </c>
      <c r="BE1252" s="224">
        <f>IF(N1252="základní",J1252,0)</f>
        <v>0</v>
      </c>
      <c r="BF1252" s="224">
        <f>IF(N1252="snížená",J1252,0)</f>
        <v>0</v>
      </c>
      <c r="BG1252" s="224">
        <f>IF(N1252="zákl. přenesená",J1252,0)</f>
        <v>0</v>
      </c>
      <c r="BH1252" s="224">
        <f>IF(N1252="sníž. přenesená",J1252,0)</f>
        <v>0</v>
      </c>
      <c r="BI1252" s="224">
        <f>IF(N1252="nulová",J1252,0)</f>
        <v>0</v>
      </c>
      <c r="BJ1252" s="23" t="s">
        <v>77</v>
      </c>
      <c r="BK1252" s="224">
        <f>ROUND(I1252*H1252,2)</f>
        <v>0</v>
      </c>
      <c r="BL1252" s="23" t="s">
        <v>248</v>
      </c>
      <c r="BM1252" s="23" t="s">
        <v>1561</v>
      </c>
    </row>
    <row r="1253" s="1" customFormat="1">
      <c r="B1253" s="45"/>
      <c r="C1253" s="73"/>
      <c r="D1253" s="225" t="s">
        <v>156</v>
      </c>
      <c r="E1253" s="73"/>
      <c r="F1253" s="226" t="s">
        <v>1557</v>
      </c>
      <c r="G1253" s="73"/>
      <c r="H1253" s="73"/>
      <c r="I1253" s="184"/>
      <c r="J1253" s="73"/>
      <c r="K1253" s="73"/>
      <c r="L1253" s="71"/>
      <c r="M1253" s="227"/>
      <c r="N1253" s="46"/>
      <c r="O1253" s="46"/>
      <c r="P1253" s="46"/>
      <c r="Q1253" s="46"/>
      <c r="R1253" s="46"/>
      <c r="S1253" s="46"/>
      <c r="T1253" s="94"/>
      <c r="AT1253" s="23" t="s">
        <v>156</v>
      </c>
      <c r="AU1253" s="23" t="s">
        <v>84</v>
      </c>
    </row>
    <row r="1254" s="11" customFormat="1">
      <c r="B1254" s="228"/>
      <c r="C1254" s="229"/>
      <c r="D1254" s="225" t="s">
        <v>158</v>
      </c>
      <c r="E1254" s="230" t="s">
        <v>21</v>
      </c>
      <c r="F1254" s="231" t="s">
        <v>1529</v>
      </c>
      <c r="G1254" s="229"/>
      <c r="H1254" s="230" t="s">
        <v>21</v>
      </c>
      <c r="I1254" s="232"/>
      <c r="J1254" s="229"/>
      <c r="K1254" s="229"/>
      <c r="L1254" s="233"/>
      <c r="M1254" s="234"/>
      <c r="N1254" s="235"/>
      <c r="O1254" s="235"/>
      <c r="P1254" s="235"/>
      <c r="Q1254" s="235"/>
      <c r="R1254" s="235"/>
      <c r="S1254" s="235"/>
      <c r="T1254" s="236"/>
      <c r="AT1254" s="237" t="s">
        <v>158</v>
      </c>
      <c r="AU1254" s="237" t="s">
        <v>84</v>
      </c>
      <c r="AV1254" s="11" t="s">
        <v>77</v>
      </c>
      <c r="AW1254" s="11" t="s">
        <v>35</v>
      </c>
      <c r="AX1254" s="11" t="s">
        <v>72</v>
      </c>
      <c r="AY1254" s="237" t="s">
        <v>147</v>
      </c>
    </row>
    <row r="1255" s="12" customFormat="1">
      <c r="B1255" s="238"/>
      <c r="C1255" s="239"/>
      <c r="D1255" s="225" t="s">
        <v>158</v>
      </c>
      <c r="E1255" s="240" t="s">
        <v>21</v>
      </c>
      <c r="F1255" s="241" t="s">
        <v>1541</v>
      </c>
      <c r="G1255" s="239"/>
      <c r="H1255" s="242">
        <v>74</v>
      </c>
      <c r="I1255" s="243"/>
      <c r="J1255" s="239"/>
      <c r="K1255" s="239"/>
      <c r="L1255" s="244"/>
      <c r="M1255" s="245"/>
      <c r="N1255" s="246"/>
      <c r="O1255" s="246"/>
      <c r="P1255" s="246"/>
      <c r="Q1255" s="246"/>
      <c r="R1255" s="246"/>
      <c r="S1255" s="246"/>
      <c r="T1255" s="247"/>
      <c r="AT1255" s="248" t="s">
        <v>158</v>
      </c>
      <c r="AU1255" s="248" t="s">
        <v>84</v>
      </c>
      <c r="AV1255" s="12" t="s">
        <v>84</v>
      </c>
      <c r="AW1255" s="12" t="s">
        <v>35</v>
      </c>
      <c r="AX1255" s="12" t="s">
        <v>72</v>
      </c>
      <c r="AY1255" s="248" t="s">
        <v>147</v>
      </c>
    </row>
    <row r="1256" s="13" customFormat="1">
      <c r="B1256" s="249"/>
      <c r="C1256" s="250"/>
      <c r="D1256" s="225" t="s">
        <v>158</v>
      </c>
      <c r="E1256" s="251" t="s">
        <v>21</v>
      </c>
      <c r="F1256" s="252" t="s">
        <v>161</v>
      </c>
      <c r="G1256" s="250"/>
      <c r="H1256" s="253">
        <v>74</v>
      </c>
      <c r="I1256" s="254"/>
      <c r="J1256" s="250"/>
      <c r="K1256" s="250"/>
      <c r="L1256" s="255"/>
      <c r="M1256" s="256"/>
      <c r="N1256" s="257"/>
      <c r="O1256" s="257"/>
      <c r="P1256" s="257"/>
      <c r="Q1256" s="257"/>
      <c r="R1256" s="257"/>
      <c r="S1256" s="257"/>
      <c r="T1256" s="258"/>
      <c r="AT1256" s="259" t="s">
        <v>158</v>
      </c>
      <c r="AU1256" s="259" t="s">
        <v>84</v>
      </c>
      <c r="AV1256" s="13" t="s">
        <v>154</v>
      </c>
      <c r="AW1256" s="13" t="s">
        <v>35</v>
      </c>
      <c r="AX1256" s="13" t="s">
        <v>77</v>
      </c>
      <c r="AY1256" s="259" t="s">
        <v>147</v>
      </c>
    </row>
    <row r="1257" s="1" customFormat="1" ht="38.25" customHeight="1">
      <c r="B1257" s="45"/>
      <c r="C1257" s="213" t="s">
        <v>1562</v>
      </c>
      <c r="D1257" s="213" t="s">
        <v>149</v>
      </c>
      <c r="E1257" s="214" t="s">
        <v>1563</v>
      </c>
      <c r="F1257" s="215" t="s">
        <v>1564</v>
      </c>
      <c r="G1257" s="216" t="s">
        <v>443</v>
      </c>
      <c r="H1257" s="217">
        <v>123</v>
      </c>
      <c r="I1257" s="218"/>
      <c r="J1257" s="219">
        <f>ROUND(I1257*H1257,2)</f>
        <v>0</v>
      </c>
      <c r="K1257" s="215" t="s">
        <v>153</v>
      </c>
      <c r="L1257" s="71"/>
      <c r="M1257" s="220" t="s">
        <v>21</v>
      </c>
      <c r="N1257" s="221" t="s">
        <v>43</v>
      </c>
      <c r="O1257" s="46"/>
      <c r="P1257" s="222">
        <f>O1257*H1257</f>
        <v>0</v>
      </c>
      <c r="Q1257" s="222">
        <v>9.0000000000000006E-05</v>
      </c>
      <c r="R1257" s="222">
        <f>Q1257*H1257</f>
        <v>0.01107</v>
      </c>
      <c r="S1257" s="222">
        <v>0</v>
      </c>
      <c r="T1257" s="223">
        <f>S1257*H1257</f>
        <v>0</v>
      </c>
      <c r="AR1257" s="23" t="s">
        <v>248</v>
      </c>
      <c r="AT1257" s="23" t="s">
        <v>149</v>
      </c>
      <c r="AU1257" s="23" t="s">
        <v>84</v>
      </c>
      <c r="AY1257" s="23" t="s">
        <v>147</v>
      </c>
      <c r="BE1257" s="224">
        <f>IF(N1257="základní",J1257,0)</f>
        <v>0</v>
      </c>
      <c r="BF1257" s="224">
        <f>IF(N1257="snížená",J1257,0)</f>
        <v>0</v>
      </c>
      <c r="BG1257" s="224">
        <f>IF(N1257="zákl. přenesená",J1257,0)</f>
        <v>0</v>
      </c>
      <c r="BH1257" s="224">
        <f>IF(N1257="sníž. přenesená",J1257,0)</f>
        <v>0</v>
      </c>
      <c r="BI1257" s="224">
        <f>IF(N1257="nulová",J1257,0)</f>
        <v>0</v>
      </c>
      <c r="BJ1257" s="23" t="s">
        <v>77</v>
      </c>
      <c r="BK1257" s="224">
        <f>ROUND(I1257*H1257,2)</f>
        <v>0</v>
      </c>
      <c r="BL1257" s="23" t="s">
        <v>248</v>
      </c>
      <c r="BM1257" s="23" t="s">
        <v>1565</v>
      </c>
    </row>
    <row r="1258" s="1" customFormat="1">
      <c r="B1258" s="45"/>
      <c r="C1258" s="73"/>
      <c r="D1258" s="225" t="s">
        <v>156</v>
      </c>
      <c r="E1258" s="73"/>
      <c r="F1258" s="226" t="s">
        <v>1557</v>
      </c>
      <c r="G1258" s="73"/>
      <c r="H1258" s="73"/>
      <c r="I1258" s="184"/>
      <c r="J1258" s="73"/>
      <c r="K1258" s="73"/>
      <c r="L1258" s="71"/>
      <c r="M1258" s="227"/>
      <c r="N1258" s="46"/>
      <c r="O1258" s="46"/>
      <c r="P1258" s="46"/>
      <c r="Q1258" s="46"/>
      <c r="R1258" s="46"/>
      <c r="S1258" s="46"/>
      <c r="T1258" s="94"/>
      <c r="AT1258" s="23" t="s">
        <v>156</v>
      </c>
      <c r="AU1258" s="23" t="s">
        <v>84</v>
      </c>
    </row>
    <row r="1259" s="11" customFormat="1">
      <c r="B1259" s="228"/>
      <c r="C1259" s="229"/>
      <c r="D1259" s="225" t="s">
        <v>158</v>
      </c>
      <c r="E1259" s="230" t="s">
        <v>21</v>
      </c>
      <c r="F1259" s="231" t="s">
        <v>1529</v>
      </c>
      <c r="G1259" s="229"/>
      <c r="H1259" s="230" t="s">
        <v>21</v>
      </c>
      <c r="I1259" s="232"/>
      <c r="J1259" s="229"/>
      <c r="K1259" s="229"/>
      <c r="L1259" s="233"/>
      <c r="M1259" s="234"/>
      <c r="N1259" s="235"/>
      <c r="O1259" s="235"/>
      <c r="P1259" s="235"/>
      <c r="Q1259" s="235"/>
      <c r="R1259" s="235"/>
      <c r="S1259" s="235"/>
      <c r="T1259" s="236"/>
      <c r="AT1259" s="237" t="s">
        <v>158</v>
      </c>
      <c r="AU1259" s="237" t="s">
        <v>84</v>
      </c>
      <c r="AV1259" s="11" t="s">
        <v>77</v>
      </c>
      <c r="AW1259" s="11" t="s">
        <v>35</v>
      </c>
      <c r="AX1259" s="11" t="s">
        <v>72</v>
      </c>
      <c r="AY1259" s="237" t="s">
        <v>147</v>
      </c>
    </row>
    <row r="1260" s="12" customFormat="1">
      <c r="B1260" s="238"/>
      <c r="C1260" s="239"/>
      <c r="D1260" s="225" t="s">
        <v>158</v>
      </c>
      <c r="E1260" s="240" t="s">
        <v>21</v>
      </c>
      <c r="F1260" s="241" t="s">
        <v>1546</v>
      </c>
      <c r="G1260" s="239"/>
      <c r="H1260" s="242">
        <v>117</v>
      </c>
      <c r="I1260" s="243"/>
      <c r="J1260" s="239"/>
      <c r="K1260" s="239"/>
      <c r="L1260" s="244"/>
      <c r="M1260" s="245"/>
      <c r="N1260" s="246"/>
      <c r="O1260" s="246"/>
      <c r="P1260" s="246"/>
      <c r="Q1260" s="246"/>
      <c r="R1260" s="246"/>
      <c r="S1260" s="246"/>
      <c r="T1260" s="247"/>
      <c r="AT1260" s="248" t="s">
        <v>158</v>
      </c>
      <c r="AU1260" s="248" t="s">
        <v>84</v>
      </c>
      <c r="AV1260" s="12" t="s">
        <v>84</v>
      </c>
      <c r="AW1260" s="12" t="s">
        <v>35</v>
      </c>
      <c r="AX1260" s="12" t="s">
        <v>72</v>
      </c>
      <c r="AY1260" s="248" t="s">
        <v>147</v>
      </c>
    </row>
    <row r="1261" s="12" customFormat="1">
      <c r="B1261" s="238"/>
      <c r="C1261" s="239"/>
      <c r="D1261" s="225" t="s">
        <v>158</v>
      </c>
      <c r="E1261" s="240" t="s">
        <v>21</v>
      </c>
      <c r="F1261" s="241" t="s">
        <v>1552</v>
      </c>
      <c r="G1261" s="239"/>
      <c r="H1261" s="242">
        <v>6</v>
      </c>
      <c r="I1261" s="243"/>
      <c r="J1261" s="239"/>
      <c r="K1261" s="239"/>
      <c r="L1261" s="244"/>
      <c r="M1261" s="245"/>
      <c r="N1261" s="246"/>
      <c r="O1261" s="246"/>
      <c r="P1261" s="246"/>
      <c r="Q1261" s="246"/>
      <c r="R1261" s="246"/>
      <c r="S1261" s="246"/>
      <c r="T1261" s="247"/>
      <c r="AT1261" s="248" t="s">
        <v>158</v>
      </c>
      <c r="AU1261" s="248" t="s">
        <v>84</v>
      </c>
      <c r="AV1261" s="12" t="s">
        <v>84</v>
      </c>
      <c r="AW1261" s="12" t="s">
        <v>35</v>
      </c>
      <c r="AX1261" s="12" t="s">
        <v>72</v>
      </c>
      <c r="AY1261" s="248" t="s">
        <v>147</v>
      </c>
    </row>
    <row r="1262" s="13" customFormat="1">
      <c r="B1262" s="249"/>
      <c r="C1262" s="250"/>
      <c r="D1262" s="225" t="s">
        <v>158</v>
      </c>
      <c r="E1262" s="251" t="s">
        <v>21</v>
      </c>
      <c r="F1262" s="252" t="s">
        <v>161</v>
      </c>
      <c r="G1262" s="250"/>
      <c r="H1262" s="253">
        <v>123</v>
      </c>
      <c r="I1262" s="254"/>
      <c r="J1262" s="250"/>
      <c r="K1262" s="250"/>
      <c r="L1262" s="255"/>
      <c r="M1262" s="256"/>
      <c r="N1262" s="257"/>
      <c r="O1262" s="257"/>
      <c r="P1262" s="257"/>
      <c r="Q1262" s="257"/>
      <c r="R1262" s="257"/>
      <c r="S1262" s="257"/>
      <c r="T1262" s="258"/>
      <c r="AT1262" s="259" t="s">
        <v>158</v>
      </c>
      <c r="AU1262" s="259" t="s">
        <v>84</v>
      </c>
      <c r="AV1262" s="13" t="s">
        <v>154</v>
      </c>
      <c r="AW1262" s="13" t="s">
        <v>35</v>
      </c>
      <c r="AX1262" s="13" t="s">
        <v>77</v>
      </c>
      <c r="AY1262" s="259" t="s">
        <v>147</v>
      </c>
    </row>
    <row r="1263" s="1" customFormat="1" ht="38.25" customHeight="1">
      <c r="B1263" s="45"/>
      <c r="C1263" s="213" t="s">
        <v>1566</v>
      </c>
      <c r="D1263" s="213" t="s">
        <v>149</v>
      </c>
      <c r="E1263" s="214" t="s">
        <v>1567</v>
      </c>
      <c r="F1263" s="215" t="s">
        <v>1568</v>
      </c>
      <c r="G1263" s="216" t="s">
        <v>443</v>
      </c>
      <c r="H1263" s="217">
        <v>106</v>
      </c>
      <c r="I1263" s="218"/>
      <c r="J1263" s="219">
        <f>ROUND(I1263*H1263,2)</f>
        <v>0</v>
      </c>
      <c r="K1263" s="215" t="s">
        <v>153</v>
      </c>
      <c r="L1263" s="71"/>
      <c r="M1263" s="220" t="s">
        <v>21</v>
      </c>
      <c r="N1263" s="221" t="s">
        <v>43</v>
      </c>
      <c r="O1263" s="46"/>
      <c r="P1263" s="222">
        <f>O1263*H1263</f>
        <v>0</v>
      </c>
      <c r="Q1263" s="222">
        <v>0.00024000000000000001</v>
      </c>
      <c r="R1263" s="222">
        <f>Q1263*H1263</f>
        <v>0.025440000000000001</v>
      </c>
      <c r="S1263" s="222">
        <v>0</v>
      </c>
      <c r="T1263" s="223">
        <f>S1263*H1263</f>
        <v>0</v>
      </c>
      <c r="AR1263" s="23" t="s">
        <v>248</v>
      </c>
      <c r="AT1263" s="23" t="s">
        <v>149</v>
      </c>
      <c r="AU1263" s="23" t="s">
        <v>84</v>
      </c>
      <c r="AY1263" s="23" t="s">
        <v>147</v>
      </c>
      <c r="BE1263" s="224">
        <f>IF(N1263="základní",J1263,0)</f>
        <v>0</v>
      </c>
      <c r="BF1263" s="224">
        <f>IF(N1263="snížená",J1263,0)</f>
        <v>0</v>
      </c>
      <c r="BG1263" s="224">
        <f>IF(N1263="zákl. přenesená",J1263,0)</f>
        <v>0</v>
      </c>
      <c r="BH1263" s="224">
        <f>IF(N1263="sníž. přenesená",J1263,0)</f>
        <v>0</v>
      </c>
      <c r="BI1263" s="224">
        <f>IF(N1263="nulová",J1263,0)</f>
        <v>0</v>
      </c>
      <c r="BJ1263" s="23" t="s">
        <v>77</v>
      </c>
      <c r="BK1263" s="224">
        <f>ROUND(I1263*H1263,2)</f>
        <v>0</v>
      </c>
      <c r="BL1263" s="23" t="s">
        <v>248</v>
      </c>
      <c r="BM1263" s="23" t="s">
        <v>1569</v>
      </c>
    </row>
    <row r="1264" s="1" customFormat="1">
      <c r="B1264" s="45"/>
      <c r="C1264" s="73"/>
      <c r="D1264" s="225" t="s">
        <v>156</v>
      </c>
      <c r="E1264" s="73"/>
      <c r="F1264" s="226" t="s">
        <v>1557</v>
      </c>
      <c r="G1264" s="73"/>
      <c r="H1264" s="73"/>
      <c r="I1264" s="184"/>
      <c r="J1264" s="73"/>
      <c r="K1264" s="73"/>
      <c r="L1264" s="71"/>
      <c r="M1264" s="227"/>
      <c r="N1264" s="46"/>
      <c r="O1264" s="46"/>
      <c r="P1264" s="46"/>
      <c r="Q1264" s="46"/>
      <c r="R1264" s="46"/>
      <c r="S1264" s="46"/>
      <c r="T1264" s="94"/>
      <c r="AT1264" s="23" t="s">
        <v>156</v>
      </c>
      <c r="AU1264" s="23" t="s">
        <v>84</v>
      </c>
    </row>
    <row r="1265" s="11" customFormat="1">
      <c r="B1265" s="228"/>
      <c r="C1265" s="229"/>
      <c r="D1265" s="225" t="s">
        <v>158</v>
      </c>
      <c r="E1265" s="230" t="s">
        <v>21</v>
      </c>
      <c r="F1265" s="231" t="s">
        <v>1529</v>
      </c>
      <c r="G1265" s="229"/>
      <c r="H1265" s="230" t="s">
        <v>21</v>
      </c>
      <c r="I1265" s="232"/>
      <c r="J1265" s="229"/>
      <c r="K1265" s="229"/>
      <c r="L1265" s="233"/>
      <c r="M1265" s="234"/>
      <c r="N1265" s="235"/>
      <c r="O1265" s="235"/>
      <c r="P1265" s="235"/>
      <c r="Q1265" s="235"/>
      <c r="R1265" s="235"/>
      <c r="S1265" s="235"/>
      <c r="T1265" s="236"/>
      <c r="AT1265" s="237" t="s">
        <v>158</v>
      </c>
      <c r="AU1265" s="237" t="s">
        <v>84</v>
      </c>
      <c r="AV1265" s="11" t="s">
        <v>77</v>
      </c>
      <c r="AW1265" s="11" t="s">
        <v>35</v>
      </c>
      <c r="AX1265" s="11" t="s">
        <v>72</v>
      </c>
      <c r="AY1265" s="237" t="s">
        <v>147</v>
      </c>
    </row>
    <row r="1266" s="12" customFormat="1">
      <c r="B1266" s="238"/>
      <c r="C1266" s="239"/>
      <c r="D1266" s="225" t="s">
        <v>158</v>
      </c>
      <c r="E1266" s="240" t="s">
        <v>21</v>
      </c>
      <c r="F1266" s="241" t="s">
        <v>1547</v>
      </c>
      <c r="G1266" s="239"/>
      <c r="H1266" s="242">
        <v>106</v>
      </c>
      <c r="I1266" s="243"/>
      <c r="J1266" s="239"/>
      <c r="K1266" s="239"/>
      <c r="L1266" s="244"/>
      <c r="M1266" s="245"/>
      <c r="N1266" s="246"/>
      <c r="O1266" s="246"/>
      <c r="P1266" s="246"/>
      <c r="Q1266" s="246"/>
      <c r="R1266" s="246"/>
      <c r="S1266" s="246"/>
      <c r="T1266" s="247"/>
      <c r="AT1266" s="248" t="s">
        <v>158</v>
      </c>
      <c r="AU1266" s="248" t="s">
        <v>84</v>
      </c>
      <c r="AV1266" s="12" t="s">
        <v>84</v>
      </c>
      <c r="AW1266" s="12" t="s">
        <v>35</v>
      </c>
      <c r="AX1266" s="12" t="s">
        <v>72</v>
      </c>
      <c r="AY1266" s="248" t="s">
        <v>147</v>
      </c>
    </row>
    <row r="1267" s="13" customFormat="1">
      <c r="B1267" s="249"/>
      <c r="C1267" s="250"/>
      <c r="D1267" s="225" t="s">
        <v>158</v>
      </c>
      <c r="E1267" s="251" t="s">
        <v>21</v>
      </c>
      <c r="F1267" s="252" t="s">
        <v>161</v>
      </c>
      <c r="G1267" s="250"/>
      <c r="H1267" s="253">
        <v>106</v>
      </c>
      <c r="I1267" s="254"/>
      <c r="J1267" s="250"/>
      <c r="K1267" s="250"/>
      <c r="L1267" s="255"/>
      <c r="M1267" s="256"/>
      <c r="N1267" s="257"/>
      <c r="O1267" s="257"/>
      <c r="P1267" s="257"/>
      <c r="Q1267" s="257"/>
      <c r="R1267" s="257"/>
      <c r="S1267" s="257"/>
      <c r="T1267" s="258"/>
      <c r="AT1267" s="259" t="s">
        <v>158</v>
      </c>
      <c r="AU1267" s="259" t="s">
        <v>84</v>
      </c>
      <c r="AV1267" s="13" t="s">
        <v>154</v>
      </c>
      <c r="AW1267" s="13" t="s">
        <v>35</v>
      </c>
      <c r="AX1267" s="13" t="s">
        <v>77</v>
      </c>
      <c r="AY1267" s="259" t="s">
        <v>147</v>
      </c>
    </row>
    <row r="1268" s="1" customFormat="1" ht="16.5" customHeight="1">
      <c r="B1268" s="45"/>
      <c r="C1268" s="213" t="s">
        <v>1570</v>
      </c>
      <c r="D1268" s="213" t="s">
        <v>149</v>
      </c>
      <c r="E1268" s="214" t="s">
        <v>1571</v>
      </c>
      <c r="F1268" s="215" t="s">
        <v>1572</v>
      </c>
      <c r="G1268" s="216" t="s">
        <v>443</v>
      </c>
      <c r="H1268" s="217">
        <v>65</v>
      </c>
      <c r="I1268" s="218"/>
      <c r="J1268" s="219">
        <f>ROUND(I1268*H1268,2)</f>
        <v>0</v>
      </c>
      <c r="K1268" s="215" t="s">
        <v>153</v>
      </c>
      <c r="L1268" s="71"/>
      <c r="M1268" s="220" t="s">
        <v>21</v>
      </c>
      <c r="N1268" s="221" t="s">
        <v>43</v>
      </c>
      <c r="O1268" s="46"/>
      <c r="P1268" s="222">
        <f>O1268*H1268</f>
        <v>0</v>
      </c>
      <c r="Q1268" s="222">
        <v>0</v>
      </c>
      <c r="R1268" s="222">
        <f>Q1268*H1268</f>
        <v>0</v>
      </c>
      <c r="S1268" s="222">
        <v>0.00023000000000000001</v>
      </c>
      <c r="T1268" s="223">
        <f>S1268*H1268</f>
        <v>0.01495</v>
      </c>
      <c r="AR1268" s="23" t="s">
        <v>248</v>
      </c>
      <c r="AT1268" s="23" t="s">
        <v>149</v>
      </c>
      <c r="AU1268" s="23" t="s">
        <v>84</v>
      </c>
      <c r="AY1268" s="23" t="s">
        <v>147</v>
      </c>
      <c r="BE1268" s="224">
        <f>IF(N1268="základní",J1268,0)</f>
        <v>0</v>
      </c>
      <c r="BF1268" s="224">
        <f>IF(N1268="snížená",J1268,0)</f>
        <v>0</v>
      </c>
      <c r="BG1268" s="224">
        <f>IF(N1268="zákl. přenesená",J1268,0)</f>
        <v>0</v>
      </c>
      <c r="BH1268" s="224">
        <f>IF(N1268="sníž. přenesená",J1268,0)</f>
        <v>0</v>
      </c>
      <c r="BI1268" s="224">
        <f>IF(N1268="nulová",J1268,0)</f>
        <v>0</v>
      </c>
      <c r="BJ1268" s="23" t="s">
        <v>77</v>
      </c>
      <c r="BK1268" s="224">
        <f>ROUND(I1268*H1268,2)</f>
        <v>0</v>
      </c>
      <c r="BL1268" s="23" t="s">
        <v>248</v>
      </c>
      <c r="BM1268" s="23" t="s">
        <v>1573</v>
      </c>
    </row>
    <row r="1269" s="1" customFormat="1">
      <c r="B1269" s="45"/>
      <c r="C1269" s="73"/>
      <c r="D1269" s="225" t="s">
        <v>156</v>
      </c>
      <c r="E1269" s="73"/>
      <c r="F1269" s="226" t="s">
        <v>1574</v>
      </c>
      <c r="G1269" s="73"/>
      <c r="H1269" s="73"/>
      <c r="I1269" s="184"/>
      <c r="J1269" s="73"/>
      <c r="K1269" s="73"/>
      <c r="L1269" s="71"/>
      <c r="M1269" s="227"/>
      <c r="N1269" s="46"/>
      <c r="O1269" s="46"/>
      <c r="P1269" s="46"/>
      <c r="Q1269" s="46"/>
      <c r="R1269" s="46"/>
      <c r="S1269" s="46"/>
      <c r="T1269" s="94"/>
      <c r="AT1269" s="23" t="s">
        <v>156</v>
      </c>
      <c r="AU1269" s="23" t="s">
        <v>84</v>
      </c>
    </row>
    <row r="1270" s="1" customFormat="1" ht="25.5" customHeight="1">
      <c r="B1270" s="45"/>
      <c r="C1270" s="213" t="s">
        <v>1575</v>
      </c>
      <c r="D1270" s="213" t="s">
        <v>149</v>
      </c>
      <c r="E1270" s="214" t="s">
        <v>1576</v>
      </c>
      <c r="F1270" s="215" t="s">
        <v>1577</v>
      </c>
      <c r="G1270" s="216" t="s">
        <v>367</v>
      </c>
      <c r="H1270" s="217">
        <v>4</v>
      </c>
      <c r="I1270" s="218"/>
      <c r="J1270" s="219">
        <f>ROUND(I1270*H1270,2)</f>
        <v>0</v>
      </c>
      <c r="K1270" s="215" t="s">
        <v>153</v>
      </c>
      <c r="L1270" s="71"/>
      <c r="M1270" s="220" t="s">
        <v>21</v>
      </c>
      <c r="N1270" s="221" t="s">
        <v>43</v>
      </c>
      <c r="O1270" s="46"/>
      <c r="P1270" s="222">
        <f>O1270*H1270</f>
        <v>0</v>
      </c>
      <c r="Q1270" s="222">
        <v>0</v>
      </c>
      <c r="R1270" s="222">
        <f>Q1270*H1270</f>
        <v>0</v>
      </c>
      <c r="S1270" s="222">
        <v>0</v>
      </c>
      <c r="T1270" s="223">
        <f>S1270*H1270</f>
        <v>0</v>
      </c>
      <c r="AR1270" s="23" t="s">
        <v>248</v>
      </c>
      <c r="AT1270" s="23" t="s">
        <v>149</v>
      </c>
      <c r="AU1270" s="23" t="s">
        <v>84</v>
      </c>
      <c r="AY1270" s="23" t="s">
        <v>147</v>
      </c>
      <c r="BE1270" s="224">
        <f>IF(N1270="základní",J1270,0)</f>
        <v>0</v>
      </c>
      <c r="BF1270" s="224">
        <f>IF(N1270="snížená",J1270,0)</f>
        <v>0</v>
      </c>
      <c r="BG1270" s="224">
        <f>IF(N1270="zákl. přenesená",J1270,0)</f>
        <v>0</v>
      </c>
      <c r="BH1270" s="224">
        <f>IF(N1270="sníž. přenesená",J1270,0)</f>
        <v>0</v>
      </c>
      <c r="BI1270" s="224">
        <f>IF(N1270="nulová",J1270,0)</f>
        <v>0</v>
      </c>
      <c r="BJ1270" s="23" t="s">
        <v>77</v>
      </c>
      <c r="BK1270" s="224">
        <f>ROUND(I1270*H1270,2)</f>
        <v>0</v>
      </c>
      <c r="BL1270" s="23" t="s">
        <v>248</v>
      </c>
      <c r="BM1270" s="23" t="s">
        <v>1578</v>
      </c>
    </row>
    <row r="1271" s="1" customFormat="1">
      <c r="B1271" s="45"/>
      <c r="C1271" s="73"/>
      <c r="D1271" s="225" t="s">
        <v>156</v>
      </c>
      <c r="E1271" s="73"/>
      <c r="F1271" s="226" t="s">
        <v>1579</v>
      </c>
      <c r="G1271" s="73"/>
      <c r="H1271" s="73"/>
      <c r="I1271" s="184"/>
      <c r="J1271" s="73"/>
      <c r="K1271" s="73"/>
      <c r="L1271" s="71"/>
      <c r="M1271" s="227"/>
      <c r="N1271" s="46"/>
      <c r="O1271" s="46"/>
      <c r="P1271" s="46"/>
      <c r="Q1271" s="46"/>
      <c r="R1271" s="46"/>
      <c r="S1271" s="46"/>
      <c r="T1271" s="94"/>
      <c r="AT1271" s="23" t="s">
        <v>156</v>
      </c>
      <c r="AU1271" s="23" t="s">
        <v>84</v>
      </c>
    </row>
    <row r="1272" s="12" customFormat="1">
      <c r="B1272" s="238"/>
      <c r="C1272" s="239"/>
      <c r="D1272" s="225" t="s">
        <v>158</v>
      </c>
      <c r="E1272" s="240" t="s">
        <v>21</v>
      </c>
      <c r="F1272" s="241" t="s">
        <v>1580</v>
      </c>
      <c r="G1272" s="239"/>
      <c r="H1272" s="242">
        <v>4</v>
      </c>
      <c r="I1272" s="243"/>
      <c r="J1272" s="239"/>
      <c r="K1272" s="239"/>
      <c r="L1272" s="244"/>
      <c r="M1272" s="245"/>
      <c r="N1272" s="246"/>
      <c r="O1272" s="246"/>
      <c r="P1272" s="246"/>
      <c r="Q1272" s="246"/>
      <c r="R1272" s="246"/>
      <c r="S1272" s="246"/>
      <c r="T1272" s="247"/>
      <c r="AT1272" s="248" t="s">
        <v>158</v>
      </c>
      <c r="AU1272" s="248" t="s">
        <v>84</v>
      </c>
      <c r="AV1272" s="12" t="s">
        <v>84</v>
      </c>
      <c r="AW1272" s="12" t="s">
        <v>35</v>
      </c>
      <c r="AX1272" s="12" t="s">
        <v>77</v>
      </c>
      <c r="AY1272" s="248" t="s">
        <v>147</v>
      </c>
    </row>
    <row r="1273" s="1" customFormat="1" ht="16.5" customHeight="1">
      <c r="B1273" s="45"/>
      <c r="C1273" s="213" t="s">
        <v>1581</v>
      </c>
      <c r="D1273" s="213" t="s">
        <v>149</v>
      </c>
      <c r="E1273" s="214" t="s">
        <v>1582</v>
      </c>
      <c r="F1273" s="215" t="s">
        <v>1583</v>
      </c>
      <c r="G1273" s="216" t="s">
        <v>367</v>
      </c>
      <c r="H1273" s="217">
        <v>61</v>
      </c>
      <c r="I1273" s="218"/>
      <c r="J1273" s="219">
        <f>ROUND(I1273*H1273,2)</f>
        <v>0</v>
      </c>
      <c r="K1273" s="215" t="s">
        <v>153</v>
      </c>
      <c r="L1273" s="71"/>
      <c r="M1273" s="220" t="s">
        <v>21</v>
      </c>
      <c r="N1273" s="221" t="s">
        <v>43</v>
      </c>
      <c r="O1273" s="46"/>
      <c r="P1273" s="222">
        <f>O1273*H1273</f>
        <v>0</v>
      </c>
      <c r="Q1273" s="222">
        <v>0.00017000000000000001</v>
      </c>
      <c r="R1273" s="222">
        <f>Q1273*H1273</f>
        <v>0.010370000000000001</v>
      </c>
      <c r="S1273" s="222">
        <v>0</v>
      </c>
      <c r="T1273" s="223">
        <f>S1273*H1273</f>
        <v>0</v>
      </c>
      <c r="AR1273" s="23" t="s">
        <v>248</v>
      </c>
      <c r="AT1273" s="23" t="s">
        <v>149</v>
      </c>
      <c r="AU1273" s="23" t="s">
        <v>84</v>
      </c>
      <c r="AY1273" s="23" t="s">
        <v>147</v>
      </c>
      <c r="BE1273" s="224">
        <f>IF(N1273="základní",J1273,0)</f>
        <v>0</v>
      </c>
      <c r="BF1273" s="224">
        <f>IF(N1273="snížená",J1273,0)</f>
        <v>0</v>
      </c>
      <c r="BG1273" s="224">
        <f>IF(N1273="zákl. přenesená",J1273,0)</f>
        <v>0</v>
      </c>
      <c r="BH1273" s="224">
        <f>IF(N1273="sníž. přenesená",J1273,0)</f>
        <v>0</v>
      </c>
      <c r="BI1273" s="224">
        <f>IF(N1273="nulová",J1273,0)</f>
        <v>0</v>
      </c>
      <c r="BJ1273" s="23" t="s">
        <v>77</v>
      </c>
      <c r="BK1273" s="224">
        <f>ROUND(I1273*H1273,2)</f>
        <v>0</v>
      </c>
      <c r="BL1273" s="23" t="s">
        <v>248</v>
      </c>
      <c r="BM1273" s="23" t="s">
        <v>1584</v>
      </c>
    </row>
    <row r="1274" s="1" customFormat="1">
      <c r="B1274" s="45"/>
      <c r="C1274" s="73"/>
      <c r="D1274" s="225" t="s">
        <v>156</v>
      </c>
      <c r="E1274" s="73"/>
      <c r="F1274" s="226" t="s">
        <v>1585</v>
      </c>
      <c r="G1274" s="73"/>
      <c r="H1274" s="73"/>
      <c r="I1274" s="184"/>
      <c r="J1274" s="73"/>
      <c r="K1274" s="73"/>
      <c r="L1274" s="71"/>
      <c r="M1274" s="227"/>
      <c r="N1274" s="46"/>
      <c r="O1274" s="46"/>
      <c r="P1274" s="46"/>
      <c r="Q1274" s="46"/>
      <c r="R1274" s="46"/>
      <c r="S1274" s="46"/>
      <c r="T1274" s="94"/>
      <c r="AT1274" s="23" t="s">
        <v>156</v>
      </c>
      <c r="AU1274" s="23" t="s">
        <v>84</v>
      </c>
    </row>
    <row r="1275" s="11" customFormat="1">
      <c r="B1275" s="228"/>
      <c r="C1275" s="229"/>
      <c r="D1275" s="225" t="s">
        <v>158</v>
      </c>
      <c r="E1275" s="230" t="s">
        <v>21</v>
      </c>
      <c r="F1275" s="231" t="s">
        <v>1529</v>
      </c>
      <c r="G1275" s="229"/>
      <c r="H1275" s="230" t="s">
        <v>21</v>
      </c>
      <c r="I1275" s="232"/>
      <c r="J1275" s="229"/>
      <c r="K1275" s="229"/>
      <c r="L1275" s="233"/>
      <c r="M1275" s="234"/>
      <c r="N1275" s="235"/>
      <c r="O1275" s="235"/>
      <c r="P1275" s="235"/>
      <c r="Q1275" s="235"/>
      <c r="R1275" s="235"/>
      <c r="S1275" s="235"/>
      <c r="T1275" s="236"/>
      <c r="AT1275" s="237" t="s">
        <v>158</v>
      </c>
      <c r="AU1275" s="237" t="s">
        <v>84</v>
      </c>
      <c r="AV1275" s="11" t="s">
        <v>77</v>
      </c>
      <c r="AW1275" s="11" t="s">
        <v>35</v>
      </c>
      <c r="AX1275" s="11" t="s">
        <v>72</v>
      </c>
      <c r="AY1275" s="237" t="s">
        <v>147</v>
      </c>
    </row>
    <row r="1276" s="12" customFormat="1">
      <c r="B1276" s="238"/>
      <c r="C1276" s="239"/>
      <c r="D1276" s="225" t="s">
        <v>158</v>
      </c>
      <c r="E1276" s="240" t="s">
        <v>21</v>
      </c>
      <c r="F1276" s="241" t="s">
        <v>1586</v>
      </c>
      <c r="G1276" s="239"/>
      <c r="H1276" s="242">
        <v>34</v>
      </c>
      <c r="I1276" s="243"/>
      <c r="J1276" s="239"/>
      <c r="K1276" s="239"/>
      <c r="L1276" s="244"/>
      <c r="M1276" s="245"/>
      <c r="N1276" s="246"/>
      <c r="O1276" s="246"/>
      <c r="P1276" s="246"/>
      <c r="Q1276" s="246"/>
      <c r="R1276" s="246"/>
      <c r="S1276" s="246"/>
      <c r="T1276" s="247"/>
      <c r="AT1276" s="248" t="s">
        <v>158</v>
      </c>
      <c r="AU1276" s="248" t="s">
        <v>84</v>
      </c>
      <c r="AV1276" s="12" t="s">
        <v>84</v>
      </c>
      <c r="AW1276" s="12" t="s">
        <v>35</v>
      </c>
      <c r="AX1276" s="12" t="s">
        <v>72</v>
      </c>
      <c r="AY1276" s="248" t="s">
        <v>147</v>
      </c>
    </row>
    <row r="1277" s="12" customFormat="1">
      <c r="B1277" s="238"/>
      <c r="C1277" s="239"/>
      <c r="D1277" s="225" t="s">
        <v>158</v>
      </c>
      <c r="E1277" s="240" t="s">
        <v>21</v>
      </c>
      <c r="F1277" s="241" t="s">
        <v>1587</v>
      </c>
      <c r="G1277" s="239"/>
      <c r="H1277" s="242">
        <v>2</v>
      </c>
      <c r="I1277" s="243"/>
      <c r="J1277" s="239"/>
      <c r="K1277" s="239"/>
      <c r="L1277" s="244"/>
      <c r="M1277" s="245"/>
      <c r="N1277" s="246"/>
      <c r="O1277" s="246"/>
      <c r="P1277" s="246"/>
      <c r="Q1277" s="246"/>
      <c r="R1277" s="246"/>
      <c r="S1277" s="246"/>
      <c r="T1277" s="247"/>
      <c r="AT1277" s="248" t="s">
        <v>158</v>
      </c>
      <c r="AU1277" s="248" t="s">
        <v>84</v>
      </c>
      <c r="AV1277" s="12" t="s">
        <v>84</v>
      </c>
      <c r="AW1277" s="12" t="s">
        <v>35</v>
      </c>
      <c r="AX1277" s="12" t="s">
        <v>72</v>
      </c>
      <c r="AY1277" s="248" t="s">
        <v>147</v>
      </c>
    </row>
    <row r="1278" s="12" customFormat="1">
      <c r="B1278" s="238"/>
      <c r="C1278" s="239"/>
      <c r="D1278" s="225" t="s">
        <v>158</v>
      </c>
      <c r="E1278" s="240" t="s">
        <v>21</v>
      </c>
      <c r="F1278" s="241" t="s">
        <v>1588</v>
      </c>
      <c r="G1278" s="239"/>
      <c r="H1278" s="242">
        <v>16</v>
      </c>
      <c r="I1278" s="243"/>
      <c r="J1278" s="239"/>
      <c r="K1278" s="239"/>
      <c r="L1278" s="244"/>
      <c r="M1278" s="245"/>
      <c r="N1278" s="246"/>
      <c r="O1278" s="246"/>
      <c r="P1278" s="246"/>
      <c r="Q1278" s="246"/>
      <c r="R1278" s="246"/>
      <c r="S1278" s="246"/>
      <c r="T1278" s="247"/>
      <c r="AT1278" s="248" t="s">
        <v>158</v>
      </c>
      <c r="AU1278" s="248" t="s">
        <v>84</v>
      </c>
      <c r="AV1278" s="12" t="s">
        <v>84</v>
      </c>
      <c r="AW1278" s="12" t="s">
        <v>35</v>
      </c>
      <c r="AX1278" s="12" t="s">
        <v>72</v>
      </c>
      <c r="AY1278" s="248" t="s">
        <v>147</v>
      </c>
    </row>
    <row r="1279" s="12" customFormat="1">
      <c r="B1279" s="238"/>
      <c r="C1279" s="239"/>
      <c r="D1279" s="225" t="s">
        <v>158</v>
      </c>
      <c r="E1279" s="240" t="s">
        <v>21</v>
      </c>
      <c r="F1279" s="241" t="s">
        <v>1589</v>
      </c>
      <c r="G1279" s="239"/>
      <c r="H1279" s="242">
        <v>5</v>
      </c>
      <c r="I1279" s="243"/>
      <c r="J1279" s="239"/>
      <c r="K1279" s="239"/>
      <c r="L1279" s="244"/>
      <c r="M1279" s="245"/>
      <c r="N1279" s="246"/>
      <c r="O1279" s="246"/>
      <c r="P1279" s="246"/>
      <c r="Q1279" s="246"/>
      <c r="R1279" s="246"/>
      <c r="S1279" s="246"/>
      <c r="T1279" s="247"/>
      <c r="AT1279" s="248" t="s">
        <v>158</v>
      </c>
      <c r="AU1279" s="248" t="s">
        <v>84</v>
      </c>
      <c r="AV1279" s="12" t="s">
        <v>84</v>
      </c>
      <c r="AW1279" s="12" t="s">
        <v>35</v>
      </c>
      <c r="AX1279" s="12" t="s">
        <v>72</v>
      </c>
      <c r="AY1279" s="248" t="s">
        <v>147</v>
      </c>
    </row>
    <row r="1280" s="12" customFormat="1">
      <c r="B1280" s="238"/>
      <c r="C1280" s="239"/>
      <c r="D1280" s="225" t="s">
        <v>158</v>
      </c>
      <c r="E1280" s="240" t="s">
        <v>21</v>
      </c>
      <c r="F1280" s="241" t="s">
        <v>1590</v>
      </c>
      <c r="G1280" s="239"/>
      <c r="H1280" s="242">
        <v>2</v>
      </c>
      <c r="I1280" s="243"/>
      <c r="J1280" s="239"/>
      <c r="K1280" s="239"/>
      <c r="L1280" s="244"/>
      <c r="M1280" s="245"/>
      <c r="N1280" s="246"/>
      <c r="O1280" s="246"/>
      <c r="P1280" s="246"/>
      <c r="Q1280" s="246"/>
      <c r="R1280" s="246"/>
      <c r="S1280" s="246"/>
      <c r="T1280" s="247"/>
      <c r="AT1280" s="248" t="s">
        <v>158</v>
      </c>
      <c r="AU1280" s="248" t="s">
        <v>84</v>
      </c>
      <c r="AV1280" s="12" t="s">
        <v>84</v>
      </c>
      <c r="AW1280" s="12" t="s">
        <v>35</v>
      </c>
      <c r="AX1280" s="12" t="s">
        <v>72</v>
      </c>
      <c r="AY1280" s="248" t="s">
        <v>147</v>
      </c>
    </row>
    <row r="1281" s="12" customFormat="1">
      <c r="B1281" s="238"/>
      <c r="C1281" s="239"/>
      <c r="D1281" s="225" t="s">
        <v>158</v>
      </c>
      <c r="E1281" s="240" t="s">
        <v>21</v>
      </c>
      <c r="F1281" s="241" t="s">
        <v>1591</v>
      </c>
      <c r="G1281" s="239"/>
      <c r="H1281" s="242">
        <v>2</v>
      </c>
      <c r="I1281" s="243"/>
      <c r="J1281" s="239"/>
      <c r="K1281" s="239"/>
      <c r="L1281" s="244"/>
      <c r="M1281" s="245"/>
      <c r="N1281" s="246"/>
      <c r="O1281" s="246"/>
      <c r="P1281" s="246"/>
      <c r="Q1281" s="246"/>
      <c r="R1281" s="246"/>
      <c r="S1281" s="246"/>
      <c r="T1281" s="247"/>
      <c r="AT1281" s="248" t="s">
        <v>158</v>
      </c>
      <c r="AU1281" s="248" t="s">
        <v>84</v>
      </c>
      <c r="AV1281" s="12" t="s">
        <v>84</v>
      </c>
      <c r="AW1281" s="12" t="s">
        <v>35</v>
      </c>
      <c r="AX1281" s="12" t="s">
        <v>72</v>
      </c>
      <c r="AY1281" s="248" t="s">
        <v>147</v>
      </c>
    </row>
    <row r="1282" s="13" customFormat="1">
      <c r="B1282" s="249"/>
      <c r="C1282" s="250"/>
      <c r="D1282" s="225" t="s">
        <v>158</v>
      </c>
      <c r="E1282" s="251" t="s">
        <v>21</v>
      </c>
      <c r="F1282" s="252" t="s">
        <v>161</v>
      </c>
      <c r="G1282" s="250"/>
      <c r="H1282" s="253">
        <v>61</v>
      </c>
      <c r="I1282" s="254"/>
      <c r="J1282" s="250"/>
      <c r="K1282" s="250"/>
      <c r="L1282" s="255"/>
      <c r="M1282" s="256"/>
      <c r="N1282" s="257"/>
      <c r="O1282" s="257"/>
      <c r="P1282" s="257"/>
      <c r="Q1282" s="257"/>
      <c r="R1282" s="257"/>
      <c r="S1282" s="257"/>
      <c r="T1282" s="258"/>
      <c r="AT1282" s="259" t="s">
        <v>158</v>
      </c>
      <c r="AU1282" s="259" t="s">
        <v>84</v>
      </c>
      <c r="AV1282" s="13" t="s">
        <v>154</v>
      </c>
      <c r="AW1282" s="13" t="s">
        <v>35</v>
      </c>
      <c r="AX1282" s="13" t="s">
        <v>77</v>
      </c>
      <c r="AY1282" s="259" t="s">
        <v>147</v>
      </c>
    </row>
    <row r="1283" s="1" customFormat="1" ht="25.5" customHeight="1">
      <c r="B1283" s="45"/>
      <c r="C1283" s="213" t="s">
        <v>1592</v>
      </c>
      <c r="D1283" s="213" t="s">
        <v>149</v>
      </c>
      <c r="E1283" s="214" t="s">
        <v>1593</v>
      </c>
      <c r="F1283" s="215" t="s">
        <v>1594</v>
      </c>
      <c r="G1283" s="216" t="s">
        <v>1595</v>
      </c>
      <c r="H1283" s="217">
        <v>1</v>
      </c>
      <c r="I1283" s="218"/>
      <c r="J1283" s="219">
        <f>ROUND(I1283*H1283,2)</f>
        <v>0</v>
      </c>
      <c r="K1283" s="215" t="s">
        <v>153</v>
      </c>
      <c r="L1283" s="71"/>
      <c r="M1283" s="220" t="s">
        <v>21</v>
      </c>
      <c r="N1283" s="221" t="s">
        <v>43</v>
      </c>
      <c r="O1283" s="46"/>
      <c r="P1283" s="222">
        <f>O1283*H1283</f>
        <v>0</v>
      </c>
      <c r="Q1283" s="222">
        <v>0.029139999999999999</v>
      </c>
      <c r="R1283" s="222">
        <f>Q1283*H1283</f>
        <v>0.029139999999999999</v>
      </c>
      <c r="S1283" s="222">
        <v>0</v>
      </c>
      <c r="T1283" s="223">
        <f>S1283*H1283</f>
        <v>0</v>
      </c>
      <c r="AR1283" s="23" t="s">
        <v>248</v>
      </c>
      <c r="AT1283" s="23" t="s">
        <v>149</v>
      </c>
      <c r="AU1283" s="23" t="s">
        <v>84</v>
      </c>
      <c r="AY1283" s="23" t="s">
        <v>147</v>
      </c>
      <c r="BE1283" s="224">
        <f>IF(N1283="základní",J1283,0)</f>
        <v>0</v>
      </c>
      <c r="BF1283" s="224">
        <f>IF(N1283="snížená",J1283,0)</f>
        <v>0</v>
      </c>
      <c r="BG1283" s="224">
        <f>IF(N1283="zákl. přenesená",J1283,0)</f>
        <v>0</v>
      </c>
      <c r="BH1283" s="224">
        <f>IF(N1283="sníž. přenesená",J1283,0)</f>
        <v>0</v>
      </c>
      <c r="BI1283" s="224">
        <f>IF(N1283="nulová",J1283,0)</f>
        <v>0</v>
      </c>
      <c r="BJ1283" s="23" t="s">
        <v>77</v>
      </c>
      <c r="BK1283" s="224">
        <f>ROUND(I1283*H1283,2)</f>
        <v>0</v>
      </c>
      <c r="BL1283" s="23" t="s">
        <v>248</v>
      </c>
      <c r="BM1283" s="23" t="s">
        <v>1596</v>
      </c>
    </row>
    <row r="1284" s="11" customFormat="1">
      <c r="B1284" s="228"/>
      <c r="C1284" s="229"/>
      <c r="D1284" s="225" t="s">
        <v>158</v>
      </c>
      <c r="E1284" s="230" t="s">
        <v>21</v>
      </c>
      <c r="F1284" s="231" t="s">
        <v>1529</v>
      </c>
      <c r="G1284" s="229"/>
      <c r="H1284" s="230" t="s">
        <v>21</v>
      </c>
      <c r="I1284" s="232"/>
      <c r="J1284" s="229"/>
      <c r="K1284" s="229"/>
      <c r="L1284" s="233"/>
      <c r="M1284" s="234"/>
      <c r="N1284" s="235"/>
      <c r="O1284" s="235"/>
      <c r="P1284" s="235"/>
      <c r="Q1284" s="235"/>
      <c r="R1284" s="235"/>
      <c r="S1284" s="235"/>
      <c r="T1284" s="236"/>
      <c r="AT1284" s="237" t="s">
        <v>158</v>
      </c>
      <c r="AU1284" s="237" t="s">
        <v>84</v>
      </c>
      <c r="AV1284" s="11" t="s">
        <v>77</v>
      </c>
      <c r="AW1284" s="11" t="s">
        <v>35</v>
      </c>
      <c r="AX1284" s="11" t="s">
        <v>72</v>
      </c>
      <c r="AY1284" s="237" t="s">
        <v>147</v>
      </c>
    </row>
    <row r="1285" s="12" customFormat="1">
      <c r="B1285" s="238"/>
      <c r="C1285" s="239"/>
      <c r="D1285" s="225" t="s">
        <v>158</v>
      </c>
      <c r="E1285" s="240" t="s">
        <v>21</v>
      </c>
      <c r="F1285" s="241" t="s">
        <v>77</v>
      </c>
      <c r="G1285" s="239"/>
      <c r="H1285" s="242">
        <v>1</v>
      </c>
      <c r="I1285" s="243"/>
      <c r="J1285" s="239"/>
      <c r="K1285" s="239"/>
      <c r="L1285" s="244"/>
      <c r="M1285" s="245"/>
      <c r="N1285" s="246"/>
      <c r="O1285" s="246"/>
      <c r="P1285" s="246"/>
      <c r="Q1285" s="246"/>
      <c r="R1285" s="246"/>
      <c r="S1285" s="246"/>
      <c r="T1285" s="247"/>
      <c r="AT1285" s="248" t="s">
        <v>158</v>
      </c>
      <c r="AU1285" s="248" t="s">
        <v>84</v>
      </c>
      <c r="AV1285" s="12" t="s">
        <v>84</v>
      </c>
      <c r="AW1285" s="12" t="s">
        <v>35</v>
      </c>
      <c r="AX1285" s="12" t="s">
        <v>72</v>
      </c>
      <c r="AY1285" s="248" t="s">
        <v>147</v>
      </c>
    </row>
    <row r="1286" s="13" customFormat="1">
      <c r="B1286" s="249"/>
      <c r="C1286" s="250"/>
      <c r="D1286" s="225" t="s">
        <v>158</v>
      </c>
      <c r="E1286" s="251" t="s">
        <v>21</v>
      </c>
      <c r="F1286" s="252" t="s">
        <v>161</v>
      </c>
      <c r="G1286" s="250"/>
      <c r="H1286" s="253">
        <v>1</v>
      </c>
      <c r="I1286" s="254"/>
      <c r="J1286" s="250"/>
      <c r="K1286" s="250"/>
      <c r="L1286" s="255"/>
      <c r="M1286" s="256"/>
      <c r="N1286" s="257"/>
      <c r="O1286" s="257"/>
      <c r="P1286" s="257"/>
      <c r="Q1286" s="257"/>
      <c r="R1286" s="257"/>
      <c r="S1286" s="257"/>
      <c r="T1286" s="258"/>
      <c r="AT1286" s="259" t="s">
        <v>158</v>
      </c>
      <c r="AU1286" s="259" t="s">
        <v>84</v>
      </c>
      <c r="AV1286" s="13" t="s">
        <v>154</v>
      </c>
      <c r="AW1286" s="13" t="s">
        <v>35</v>
      </c>
      <c r="AX1286" s="13" t="s">
        <v>77</v>
      </c>
      <c r="AY1286" s="259" t="s">
        <v>147</v>
      </c>
    </row>
    <row r="1287" s="1" customFormat="1" ht="25.5" customHeight="1">
      <c r="B1287" s="45"/>
      <c r="C1287" s="213" t="s">
        <v>1597</v>
      </c>
      <c r="D1287" s="213" t="s">
        <v>149</v>
      </c>
      <c r="E1287" s="214" t="s">
        <v>1598</v>
      </c>
      <c r="F1287" s="215" t="s">
        <v>1599</v>
      </c>
      <c r="G1287" s="216" t="s">
        <v>443</v>
      </c>
      <c r="H1287" s="217">
        <v>303</v>
      </c>
      <c r="I1287" s="218"/>
      <c r="J1287" s="219">
        <f>ROUND(I1287*H1287,2)</f>
        <v>0</v>
      </c>
      <c r="K1287" s="215" t="s">
        <v>153</v>
      </c>
      <c r="L1287" s="71"/>
      <c r="M1287" s="220" t="s">
        <v>21</v>
      </c>
      <c r="N1287" s="221" t="s">
        <v>43</v>
      </c>
      <c r="O1287" s="46"/>
      <c r="P1287" s="222">
        <f>O1287*H1287</f>
        <v>0</v>
      </c>
      <c r="Q1287" s="222">
        <v>1.0000000000000001E-05</v>
      </c>
      <c r="R1287" s="222">
        <f>Q1287*H1287</f>
        <v>0.0030300000000000001</v>
      </c>
      <c r="S1287" s="222">
        <v>0</v>
      </c>
      <c r="T1287" s="223">
        <f>S1287*H1287</f>
        <v>0</v>
      </c>
      <c r="AR1287" s="23" t="s">
        <v>248</v>
      </c>
      <c r="AT1287" s="23" t="s">
        <v>149</v>
      </c>
      <c r="AU1287" s="23" t="s">
        <v>84</v>
      </c>
      <c r="AY1287" s="23" t="s">
        <v>147</v>
      </c>
      <c r="BE1287" s="224">
        <f>IF(N1287="základní",J1287,0)</f>
        <v>0</v>
      </c>
      <c r="BF1287" s="224">
        <f>IF(N1287="snížená",J1287,0)</f>
        <v>0</v>
      </c>
      <c r="BG1287" s="224">
        <f>IF(N1287="zákl. přenesená",J1287,0)</f>
        <v>0</v>
      </c>
      <c r="BH1287" s="224">
        <f>IF(N1287="sníž. přenesená",J1287,0)</f>
        <v>0</v>
      </c>
      <c r="BI1287" s="224">
        <f>IF(N1287="nulová",J1287,0)</f>
        <v>0</v>
      </c>
      <c r="BJ1287" s="23" t="s">
        <v>77</v>
      </c>
      <c r="BK1287" s="224">
        <f>ROUND(I1287*H1287,2)</f>
        <v>0</v>
      </c>
      <c r="BL1287" s="23" t="s">
        <v>248</v>
      </c>
      <c r="BM1287" s="23" t="s">
        <v>1600</v>
      </c>
    </row>
    <row r="1288" s="1" customFormat="1">
      <c r="B1288" s="45"/>
      <c r="C1288" s="73"/>
      <c r="D1288" s="225" t="s">
        <v>156</v>
      </c>
      <c r="E1288" s="73"/>
      <c r="F1288" s="226" t="s">
        <v>1601</v>
      </c>
      <c r="G1288" s="73"/>
      <c r="H1288" s="73"/>
      <c r="I1288" s="184"/>
      <c r="J1288" s="73"/>
      <c r="K1288" s="73"/>
      <c r="L1288" s="71"/>
      <c r="M1288" s="227"/>
      <c r="N1288" s="46"/>
      <c r="O1288" s="46"/>
      <c r="P1288" s="46"/>
      <c r="Q1288" s="46"/>
      <c r="R1288" s="46"/>
      <c r="S1288" s="46"/>
      <c r="T1288" s="94"/>
      <c r="AT1288" s="23" t="s">
        <v>156</v>
      </c>
      <c r="AU1288" s="23" t="s">
        <v>84</v>
      </c>
    </row>
    <row r="1289" s="11" customFormat="1">
      <c r="B1289" s="228"/>
      <c r="C1289" s="229"/>
      <c r="D1289" s="225" t="s">
        <v>158</v>
      </c>
      <c r="E1289" s="230" t="s">
        <v>21</v>
      </c>
      <c r="F1289" s="231" t="s">
        <v>1529</v>
      </c>
      <c r="G1289" s="229"/>
      <c r="H1289" s="230" t="s">
        <v>21</v>
      </c>
      <c r="I1289" s="232"/>
      <c r="J1289" s="229"/>
      <c r="K1289" s="229"/>
      <c r="L1289" s="233"/>
      <c r="M1289" s="234"/>
      <c r="N1289" s="235"/>
      <c r="O1289" s="235"/>
      <c r="P1289" s="235"/>
      <c r="Q1289" s="235"/>
      <c r="R1289" s="235"/>
      <c r="S1289" s="235"/>
      <c r="T1289" s="236"/>
      <c r="AT1289" s="237" t="s">
        <v>158</v>
      </c>
      <c r="AU1289" s="237" t="s">
        <v>84</v>
      </c>
      <c r="AV1289" s="11" t="s">
        <v>77</v>
      </c>
      <c r="AW1289" s="11" t="s">
        <v>35</v>
      </c>
      <c r="AX1289" s="11" t="s">
        <v>72</v>
      </c>
      <c r="AY1289" s="237" t="s">
        <v>147</v>
      </c>
    </row>
    <row r="1290" s="12" customFormat="1">
      <c r="B1290" s="238"/>
      <c r="C1290" s="239"/>
      <c r="D1290" s="225" t="s">
        <v>158</v>
      </c>
      <c r="E1290" s="240" t="s">
        <v>21</v>
      </c>
      <c r="F1290" s="241" t="s">
        <v>1541</v>
      </c>
      <c r="G1290" s="239"/>
      <c r="H1290" s="242">
        <v>74</v>
      </c>
      <c r="I1290" s="243"/>
      <c r="J1290" s="239"/>
      <c r="K1290" s="239"/>
      <c r="L1290" s="244"/>
      <c r="M1290" s="245"/>
      <c r="N1290" s="246"/>
      <c r="O1290" s="246"/>
      <c r="P1290" s="246"/>
      <c r="Q1290" s="246"/>
      <c r="R1290" s="246"/>
      <c r="S1290" s="246"/>
      <c r="T1290" s="247"/>
      <c r="AT1290" s="248" t="s">
        <v>158</v>
      </c>
      <c r="AU1290" s="248" t="s">
        <v>84</v>
      </c>
      <c r="AV1290" s="12" t="s">
        <v>84</v>
      </c>
      <c r="AW1290" s="12" t="s">
        <v>35</v>
      </c>
      <c r="AX1290" s="12" t="s">
        <v>72</v>
      </c>
      <c r="AY1290" s="248" t="s">
        <v>147</v>
      </c>
    </row>
    <row r="1291" s="12" customFormat="1">
      <c r="B1291" s="238"/>
      <c r="C1291" s="239"/>
      <c r="D1291" s="225" t="s">
        <v>158</v>
      </c>
      <c r="E1291" s="240" t="s">
        <v>21</v>
      </c>
      <c r="F1291" s="241" t="s">
        <v>1546</v>
      </c>
      <c r="G1291" s="239"/>
      <c r="H1291" s="242">
        <v>117</v>
      </c>
      <c r="I1291" s="243"/>
      <c r="J1291" s="239"/>
      <c r="K1291" s="239"/>
      <c r="L1291" s="244"/>
      <c r="M1291" s="245"/>
      <c r="N1291" s="246"/>
      <c r="O1291" s="246"/>
      <c r="P1291" s="246"/>
      <c r="Q1291" s="246"/>
      <c r="R1291" s="246"/>
      <c r="S1291" s="246"/>
      <c r="T1291" s="247"/>
      <c r="AT1291" s="248" t="s">
        <v>158</v>
      </c>
      <c r="AU1291" s="248" t="s">
        <v>84</v>
      </c>
      <c r="AV1291" s="12" t="s">
        <v>84</v>
      </c>
      <c r="AW1291" s="12" t="s">
        <v>35</v>
      </c>
      <c r="AX1291" s="12" t="s">
        <v>72</v>
      </c>
      <c r="AY1291" s="248" t="s">
        <v>147</v>
      </c>
    </row>
    <row r="1292" s="12" customFormat="1">
      <c r="B1292" s="238"/>
      <c r="C1292" s="239"/>
      <c r="D1292" s="225" t="s">
        <v>158</v>
      </c>
      <c r="E1292" s="240" t="s">
        <v>21</v>
      </c>
      <c r="F1292" s="241" t="s">
        <v>1547</v>
      </c>
      <c r="G1292" s="239"/>
      <c r="H1292" s="242">
        <v>106</v>
      </c>
      <c r="I1292" s="243"/>
      <c r="J1292" s="239"/>
      <c r="K1292" s="239"/>
      <c r="L1292" s="244"/>
      <c r="M1292" s="245"/>
      <c r="N1292" s="246"/>
      <c r="O1292" s="246"/>
      <c r="P1292" s="246"/>
      <c r="Q1292" s="246"/>
      <c r="R1292" s="246"/>
      <c r="S1292" s="246"/>
      <c r="T1292" s="247"/>
      <c r="AT1292" s="248" t="s">
        <v>158</v>
      </c>
      <c r="AU1292" s="248" t="s">
        <v>84</v>
      </c>
      <c r="AV1292" s="12" t="s">
        <v>84</v>
      </c>
      <c r="AW1292" s="12" t="s">
        <v>35</v>
      </c>
      <c r="AX1292" s="12" t="s">
        <v>72</v>
      </c>
      <c r="AY1292" s="248" t="s">
        <v>147</v>
      </c>
    </row>
    <row r="1293" s="12" customFormat="1">
      <c r="B1293" s="238"/>
      <c r="C1293" s="239"/>
      <c r="D1293" s="225" t="s">
        <v>158</v>
      </c>
      <c r="E1293" s="240" t="s">
        <v>21</v>
      </c>
      <c r="F1293" s="241" t="s">
        <v>1552</v>
      </c>
      <c r="G1293" s="239"/>
      <c r="H1293" s="242">
        <v>6</v>
      </c>
      <c r="I1293" s="243"/>
      <c r="J1293" s="239"/>
      <c r="K1293" s="239"/>
      <c r="L1293" s="244"/>
      <c r="M1293" s="245"/>
      <c r="N1293" s="246"/>
      <c r="O1293" s="246"/>
      <c r="P1293" s="246"/>
      <c r="Q1293" s="246"/>
      <c r="R1293" s="246"/>
      <c r="S1293" s="246"/>
      <c r="T1293" s="247"/>
      <c r="AT1293" s="248" t="s">
        <v>158</v>
      </c>
      <c r="AU1293" s="248" t="s">
        <v>84</v>
      </c>
      <c r="AV1293" s="12" t="s">
        <v>84</v>
      </c>
      <c r="AW1293" s="12" t="s">
        <v>35</v>
      </c>
      <c r="AX1293" s="12" t="s">
        <v>72</v>
      </c>
      <c r="AY1293" s="248" t="s">
        <v>147</v>
      </c>
    </row>
    <row r="1294" s="13" customFormat="1">
      <c r="B1294" s="249"/>
      <c r="C1294" s="250"/>
      <c r="D1294" s="225" t="s">
        <v>158</v>
      </c>
      <c r="E1294" s="251" t="s">
        <v>21</v>
      </c>
      <c r="F1294" s="252" t="s">
        <v>161</v>
      </c>
      <c r="G1294" s="250"/>
      <c r="H1294" s="253">
        <v>303</v>
      </c>
      <c r="I1294" s="254"/>
      <c r="J1294" s="250"/>
      <c r="K1294" s="250"/>
      <c r="L1294" s="255"/>
      <c r="M1294" s="256"/>
      <c r="N1294" s="257"/>
      <c r="O1294" s="257"/>
      <c r="P1294" s="257"/>
      <c r="Q1294" s="257"/>
      <c r="R1294" s="257"/>
      <c r="S1294" s="257"/>
      <c r="T1294" s="258"/>
      <c r="AT1294" s="259" t="s">
        <v>158</v>
      </c>
      <c r="AU1294" s="259" t="s">
        <v>84</v>
      </c>
      <c r="AV1294" s="13" t="s">
        <v>154</v>
      </c>
      <c r="AW1294" s="13" t="s">
        <v>35</v>
      </c>
      <c r="AX1294" s="13" t="s">
        <v>77</v>
      </c>
      <c r="AY1294" s="259" t="s">
        <v>147</v>
      </c>
    </row>
    <row r="1295" s="1" customFormat="1" ht="25.5" customHeight="1">
      <c r="B1295" s="45"/>
      <c r="C1295" s="213" t="s">
        <v>1602</v>
      </c>
      <c r="D1295" s="213" t="s">
        <v>149</v>
      </c>
      <c r="E1295" s="214" t="s">
        <v>1603</v>
      </c>
      <c r="F1295" s="215" t="s">
        <v>1604</v>
      </c>
      <c r="G1295" s="216" t="s">
        <v>221</v>
      </c>
      <c r="H1295" s="217">
        <v>0.158</v>
      </c>
      <c r="I1295" s="218"/>
      <c r="J1295" s="219">
        <f>ROUND(I1295*H1295,2)</f>
        <v>0</v>
      </c>
      <c r="K1295" s="215" t="s">
        <v>153</v>
      </c>
      <c r="L1295" s="71"/>
      <c r="M1295" s="220" t="s">
        <v>21</v>
      </c>
      <c r="N1295" s="221" t="s">
        <v>43</v>
      </c>
      <c r="O1295" s="46"/>
      <c r="P1295" s="222">
        <f>O1295*H1295</f>
        <v>0</v>
      </c>
      <c r="Q1295" s="222">
        <v>0</v>
      </c>
      <c r="R1295" s="222">
        <f>Q1295*H1295</f>
        <v>0</v>
      </c>
      <c r="S1295" s="222">
        <v>0</v>
      </c>
      <c r="T1295" s="223">
        <f>S1295*H1295</f>
        <v>0</v>
      </c>
      <c r="AR1295" s="23" t="s">
        <v>248</v>
      </c>
      <c r="AT1295" s="23" t="s">
        <v>149</v>
      </c>
      <c r="AU1295" s="23" t="s">
        <v>84</v>
      </c>
      <c r="AY1295" s="23" t="s">
        <v>147</v>
      </c>
      <c r="BE1295" s="224">
        <f>IF(N1295="základní",J1295,0)</f>
        <v>0</v>
      </c>
      <c r="BF1295" s="224">
        <f>IF(N1295="snížená",J1295,0)</f>
        <v>0</v>
      </c>
      <c r="BG1295" s="224">
        <f>IF(N1295="zákl. přenesená",J1295,0)</f>
        <v>0</v>
      </c>
      <c r="BH1295" s="224">
        <f>IF(N1295="sníž. přenesená",J1295,0)</f>
        <v>0</v>
      </c>
      <c r="BI1295" s="224">
        <f>IF(N1295="nulová",J1295,0)</f>
        <v>0</v>
      </c>
      <c r="BJ1295" s="23" t="s">
        <v>77</v>
      </c>
      <c r="BK1295" s="224">
        <f>ROUND(I1295*H1295,2)</f>
        <v>0</v>
      </c>
      <c r="BL1295" s="23" t="s">
        <v>248</v>
      </c>
      <c r="BM1295" s="23" t="s">
        <v>1605</v>
      </c>
    </row>
    <row r="1296" s="1" customFormat="1" ht="38.25" customHeight="1">
      <c r="B1296" s="45"/>
      <c r="C1296" s="213" t="s">
        <v>1606</v>
      </c>
      <c r="D1296" s="213" t="s">
        <v>149</v>
      </c>
      <c r="E1296" s="214" t="s">
        <v>1607</v>
      </c>
      <c r="F1296" s="215" t="s">
        <v>1608</v>
      </c>
      <c r="G1296" s="216" t="s">
        <v>1511</v>
      </c>
      <c r="H1296" s="270"/>
      <c r="I1296" s="218"/>
      <c r="J1296" s="219">
        <f>ROUND(I1296*H1296,2)</f>
        <v>0</v>
      </c>
      <c r="K1296" s="215" t="s">
        <v>153</v>
      </c>
      <c r="L1296" s="71"/>
      <c r="M1296" s="220" t="s">
        <v>21</v>
      </c>
      <c r="N1296" s="221" t="s">
        <v>43</v>
      </c>
      <c r="O1296" s="46"/>
      <c r="P1296" s="222">
        <f>O1296*H1296</f>
        <v>0</v>
      </c>
      <c r="Q1296" s="222">
        <v>0</v>
      </c>
      <c r="R1296" s="222">
        <f>Q1296*H1296</f>
        <v>0</v>
      </c>
      <c r="S1296" s="222">
        <v>0</v>
      </c>
      <c r="T1296" s="223">
        <f>S1296*H1296</f>
        <v>0</v>
      </c>
      <c r="AR1296" s="23" t="s">
        <v>248</v>
      </c>
      <c r="AT1296" s="23" t="s">
        <v>149</v>
      </c>
      <c r="AU1296" s="23" t="s">
        <v>84</v>
      </c>
      <c r="AY1296" s="23" t="s">
        <v>147</v>
      </c>
      <c r="BE1296" s="224">
        <f>IF(N1296="základní",J1296,0)</f>
        <v>0</v>
      </c>
      <c r="BF1296" s="224">
        <f>IF(N1296="snížená",J1296,0)</f>
        <v>0</v>
      </c>
      <c r="BG1296" s="224">
        <f>IF(N1296="zákl. přenesená",J1296,0)</f>
        <v>0</v>
      </c>
      <c r="BH1296" s="224">
        <f>IF(N1296="sníž. přenesená",J1296,0)</f>
        <v>0</v>
      </c>
      <c r="BI1296" s="224">
        <f>IF(N1296="nulová",J1296,0)</f>
        <v>0</v>
      </c>
      <c r="BJ1296" s="23" t="s">
        <v>77</v>
      </c>
      <c r="BK1296" s="224">
        <f>ROUND(I1296*H1296,2)</f>
        <v>0</v>
      </c>
      <c r="BL1296" s="23" t="s">
        <v>248</v>
      </c>
      <c r="BM1296" s="23" t="s">
        <v>1609</v>
      </c>
    </row>
    <row r="1297" s="1" customFormat="1">
      <c r="B1297" s="45"/>
      <c r="C1297" s="73"/>
      <c r="D1297" s="225" t="s">
        <v>156</v>
      </c>
      <c r="E1297" s="73"/>
      <c r="F1297" s="226" t="s">
        <v>1328</v>
      </c>
      <c r="G1297" s="73"/>
      <c r="H1297" s="73"/>
      <c r="I1297" s="184"/>
      <c r="J1297" s="73"/>
      <c r="K1297" s="73"/>
      <c r="L1297" s="71"/>
      <c r="M1297" s="227"/>
      <c r="N1297" s="46"/>
      <c r="O1297" s="46"/>
      <c r="P1297" s="46"/>
      <c r="Q1297" s="46"/>
      <c r="R1297" s="46"/>
      <c r="S1297" s="46"/>
      <c r="T1297" s="94"/>
      <c r="AT1297" s="23" t="s">
        <v>156</v>
      </c>
      <c r="AU1297" s="23" t="s">
        <v>84</v>
      </c>
    </row>
    <row r="1298" s="10" customFormat="1" ht="29.88" customHeight="1">
      <c r="B1298" s="197"/>
      <c r="C1298" s="198"/>
      <c r="D1298" s="199" t="s">
        <v>71</v>
      </c>
      <c r="E1298" s="211" t="s">
        <v>1610</v>
      </c>
      <c r="F1298" s="211" t="s">
        <v>1611</v>
      </c>
      <c r="G1298" s="198"/>
      <c r="H1298" s="198"/>
      <c r="I1298" s="201"/>
      <c r="J1298" s="212">
        <f>BK1298</f>
        <v>0</v>
      </c>
      <c r="K1298" s="198"/>
      <c r="L1298" s="203"/>
      <c r="M1298" s="204"/>
      <c r="N1298" s="205"/>
      <c r="O1298" s="205"/>
      <c r="P1298" s="206">
        <f>SUM(P1299:P1405)</f>
        <v>0</v>
      </c>
      <c r="Q1298" s="205"/>
      <c r="R1298" s="206">
        <f>SUM(R1299:R1405)</f>
        <v>0.46381000000000017</v>
      </c>
      <c r="S1298" s="205"/>
      <c r="T1298" s="207">
        <f>SUM(T1299:T1405)</f>
        <v>0.35933999999999999</v>
      </c>
      <c r="AR1298" s="208" t="s">
        <v>84</v>
      </c>
      <c r="AT1298" s="209" t="s">
        <v>71</v>
      </c>
      <c r="AU1298" s="209" t="s">
        <v>77</v>
      </c>
      <c r="AY1298" s="208" t="s">
        <v>147</v>
      </c>
      <c r="BK1298" s="210">
        <f>SUM(BK1299:BK1405)</f>
        <v>0</v>
      </c>
    </row>
    <row r="1299" s="1" customFormat="1" ht="16.5" customHeight="1">
      <c r="B1299" s="45"/>
      <c r="C1299" s="213" t="s">
        <v>1612</v>
      </c>
      <c r="D1299" s="213" t="s">
        <v>149</v>
      </c>
      <c r="E1299" s="214" t="s">
        <v>1613</v>
      </c>
      <c r="F1299" s="215" t="s">
        <v>1614</v>
      </c>
      <c r="G1299" s="216" t="s">
        <v>1595</v>
      </c>
      <c r="H1299" s="217">
        <v>3</v>
      </c>
      <c r="I1299" s="218"/>
      <c r="J1299" s="219">
        <f>ROUND(I1299*H1299,2)</f>
        <v>0</v>
      </c>
      <c r="K1299" s="215" t="s">
        <v>153</v>
      </c>
      <c r="L1299" s="71"/>
      <c r="M1299" s="220" t="s">
        <v>21</v>
      </c>
      <c r="N1299" s="221" t="s">
        <v>43</v>
      </c>
      <c r="O1299" s="46"/>
      <c r="P1299" s="222">
        <f>O1299*H1299</f>
        <v>0</v>
      </c>
      <c r="Q1299" s="222">
        <v>0</v>
      </c>
      <c r="R1299" s="222">
        <f>Q1299*H1299</f>
        <v>0</v>
      </c>
      <c r="S1299" s="222">
        <v>0.034200000000000001</v>
      </c>
      <c r="T1299" s="223">
        <f>S1299*H1299</f>
        <v>0.1026</v>
      </c>
      <c r="AR1299" s="23" t="s">
        <v>248</v>
      </c>
      <c r="AT1299" s="23" t="s">
        <v>149</v>
      </c>
      <c r="AU1299" s="23" t="s">
        <v>84</v>
      </c>
      <c r="AY1299" s="23" t="s">
        <v>147</v>
      </c>
      <c r="BE1299" s="224">
        <f>IF(N1299="základní",J1299,0)</f>
        <v>0</v>
      </c>
      <c r="BF1299" s="224">
        <f>IF(N1299="snížená",J1299,0)</f>
        <v>0</v>
      </c>
      <c r="BG1299" s="224">
        <f>IF(N1299="zákl. přenesená",J1299,0)</f>
        <v>0</v>
      </c>
      <c r="BH1299" s="224">
        <f>IF(N1299="sníž. přenesená",J1299,0)</f>
        <v>0</v>
      </c>
      <c r="BI1299" s="224">
        <f>IF(N1299="nulová",J1299,0)</f>
        <v>0</v>
      </c>
      <c r="BJ1299" s="23" t="s">
        <v>77</v>
      </c>
      <c r="BK1299" s="224">
        <f>ROUND(I1299*H1299,2)</f>
        <v>0</v>
      </c>
      <c r="BL1299" s="23" t="s">
        <v>248</v>
      </c>
      <c r="BM1299" s="23" t="s">
        <v>1615</v>
      </c>
    </row>
    <row r="1300" s="11" customFormat="1">
      <c r="B1300" s="228"/>
      <c r="C1300" s="229"/>
      <c r="D1300" s="225" t="s">
        <v>158</v>
      </c>
      <c r="E1300" s="230" t="s">
        <v>21</v>
      </c>
      <c r="F1300" s="231" t="s">
        <v>972</v>
      </c>
      <c r="G1300" s="229"/>
      <c r="H1300" s="230" t="s">
        <v>21</v>
      </c>
      <c r="I1300" s="232"/>
      <c r="J1300" s="229"/>
      <c r="K1300" s="229"/>
      <c r="L1300" s="233"/>
      <c r="M1300" s="234"/>
      <c r="N1300" s="235"/>
      <c r="O1300" s="235"/>
      <c r="P1300" s="235"/>
      <c r="Q1300" s="235"/>
      <c r="R1300" s="235"/>
      <c r="S1300" s="235"/>
      <c r="T1300" s="236"/>
      <c r="AT1300" s="237" t="s">
        <v>158</v>
      </c>
      <c r="AU1300" s="237" t="s">
        <v>84</v>
      </c>
      <c r="AV1300" s="11" t="s">
        <v>77</v>
      </c>
      <c r="AW1300" s="11" t="s">
        <v>35</v>
      </c>
      <c r="AX1300" s="11" t="s">
        <v>72</v>
      </c>
      <c r="AY1300" s="237" t="s">
        <v>147</v>
      </c>
    </row>
    <row r="1301" s="12" customFormat="1">
      <c r="B1301" s="238"/>
      <c r="C1301" s="239"/>
      <c r="D1301" s="225" t="s">
        <v>158</v>
      </c>
      <c r="E1301" s="240" t="s">
        <v>21</v>
      </c>
      <c r="F1301" s="241" t="s">
        <v>1616</v>
      </c>
      <c r="G1301" s="239"/>
      <c r="H1301" s="242">
        <v>3</v>
      </c>
      <c r="I1301" s="243"/>
      <c r="J1301" s="239"/>
      <c r="K1301" s="239"/>
      <c r="L1301" s="244"/>
      <c r="M1301" s="245"/>
      <c r="N1301" s="246"/>
      <c r="O1301" s="246"/>
      <c r="P1301" s="246"/>
      <c r="Q1301" s="246"/>
      <c r="R1301" s="246"/>
      <c r="S1301" s="246"/>
      <c r="T1301" s="247"/>
      <c r="AT1301" s="248" t="s">
        <v>158</v>
      </c>
      <c r="AU1301" s="248" t="s">
        <v>84</v>
      </c>
      <c r="AV1301" s="12" t="s">
        <v>84</v>
      </c>
      <c r="AW1301" s="12" t="s">
        <v>35</v>
      </c>
      <c r="AX1301" s="12" t="s">
        <v>72</v>
      </c>
      <c r="AY1301" s="248" t="s">
        <v>147</v>
      </c>
    </row>
    <row r="1302" s="13" customFormat="1">
      <c r="B1302" s="249"/>
      <c r="C1302" s="250"/>
      <c r="D1302" s="225" t="s">
        <v>158</v>
      </c>
      <c r="E1302" s="251" t="s">
        <v>21</v>
      </c>
      <c r="F1302" s="252" t="s">
        <v>161</v>
      </c>
      <c r="G1302" s="250"/>
      <c r="H1302" s="253">
        <v>3</v>
      </c>
      <c r="I1302" s="254"/>
      <c r="J1302" s="250"/>
      <c r="K1302" s="250"/>
      <c r="L1302" s="255"/>
      <c r="M1302" s="256"/>
      <c r="N1302" s="257"/>
      <c r="O1302" s="257"/>
      <c r="P1302" s="257"/>
      <c r="Q1302" s="257"/>
      <c r="R1302" s="257"/>
      <c r="S1302" s="257"/>
      <c r="T1302" s="258"/>
      <c r="AT1302" s="259" t="s">
        <v>158</v>
      </c>
      <c r="AU1302" s="259" t="s">
        <v>84</v>
      </c>
      <c r="AV1302" s="13" t="s">
        <v>154</v>
      </c>
      <c r="AW1302" s="13" t="s">
        <v>35</v>
      </c>
      <c r="AX1302" s="13" t="s">
        <v>77</v>
      </c>
      <c r="AY1302" s="259" t="s">
        <v>147</v>
      </c>
    </row>
    <row r="1303" s="1" customFormat="1" ht="25.5" customHeight="1">
      <c r="B1303" s="45"/>
      <c r="C1303" s="213" t="s">
        <v>1617</v>
      </c>
      <c r="D1303" s="213" t="s">
        <v>149</v>
      </c>
      <c r="E1303" s="214" t="s">
        <v>1618</v>
      </c>
      <c r="F1303" s="215" t="s">
        <v>1619</v>
      </c>
      <c r="G1303" s="216" t="s">
        <v>1595</v>
      </c>
      <c r="H1303" s="217">
        <v>1</v>
      </c>
      <c r="I1303" s="218"/>
      <c r="J1303" s="219">
        <f>ROUND(I1303*H1303,2)</f>
        <v>0</v>
      </c>
      <c r="K1303" s="215" t="s">
        <v>153</v>
      </c>
      <c r="L1303" s="71"/>
      <c r="M1303" s="220" t="s">
        <v>21</v>
      </c>
      <c r="N1303" s="221" t="s">
        <v>43</v>
      </c>
      <c r="O1303" s="46"/>
      <c r="P1303" s="222">
        <f>O1303*H1303</f>
        <v>0</v>
      </c>
      <c r="Q1303" s="222">
        <v>0.024119999999999999</v>
      </c>
      <c r="R1303" s="222">
        <f>Q1303*H1303</f>
        <v>0.024119999999999999</v>
      </c>
      <c r="S1303" s="222">
        <v>0</v>
      </c>
      <c r="T1303" s="223">
        <f>S1303*H1303</f>
        <v>0</v>
      </c>
      <c r="AR1303" s="23" t="s">
        <v>248</v>
      </c>
      <c r="AT1303" s="23" t="s">
        <v>149</v>
      </c>
      <c r="AU1303" s="23" t="s">
        <v>84</v>
      </c>
      <c r="AY1303" s="23" t="s">
        <v>147</v>
      </c>
      <c r="BE1303" s="224">
        <f>IF(N1303="základní",J1303,0)</f>
        <v>0</v>
      </c>
      <c r="BF1303" s="224">
        <f>IF(N1303="snížená",J1303,0)</f>
        <v>0</v>
      </c>
      <c r="BG1303" s="224">
        <f>IF(N1303="zákl. přenesená",J1303,0)</f>
        <v>0</v>
      </c>
      <c r="BH1303" s="224">
        <f>IF(N1303="sníž. přenesená",J1303,0)</f>
        <v>0</v>
      </c>
      <c r="BI1303" s="224">
        <f>IF(N1303="nulová",J1303,0)</f>
        <v>0</v>
      </c>
      <c r="BJ1303" s="23" t="s">
        <v>77</v>
      </c>
      <c r="BK1303" s="224">
        <f>ROUND(I1303*H1303,2)</f>
        <v>0</v>
      </c>
      <c r="BL1303" s="23" t="s">
        <v>248</v>
      </c>
      <c r="BM1303" s="23" t="s">
        <v>1620</v>
      </c>
    </row>
    <row r="1304" s="1" customFormat="1">
      <c r="B1304" s="45"/>
      <c r="C1304" s="73"/>
      <c r="D1304" s="225" t="s">
        <v>156</v>
      </c>
      <c r="E1304" s="73"/>
      <c r="F1304" s="226" t="s">
        <v>1621</v>
      </c>
      <c r="G1304" s="73"/>
      <c r="H1304" s="73"/>
      <c r="I1304" s="184"/>
      <c r="J1304" s="73"/>
      <c r="K1304" s="73"/>
      <c r="L1304" s="71"/>
      <c r="M1304" s="227"/>
      <c r="N1304" s="46"/>
      <c r="O1304" s="46"/>
      <c r="P1304" s="46"/>
      <c r="Q1304" s="46"/>
      <c r="R1304" s="46"/>
      <c r="S1304" s="46"/>
      <c r="T1304" s="94"/>
      <c r="AT1304" s="23" t="s">
        <v>156</v>
      </c>
      <c r="AU1304" s="23" t="s">
        <v>84</v>
      </c>
    </row>
    <row r="1305" s="11" customFormat="1">
      <c r="B1305" s="228"/>
      <c r="C1305" s="229"/>
      <c r="D1305" s="225" t="s">
        <v>158</v>
      </c>
      <c r="E1305" s="230" t="s">
        <v>21</v>
      </c>
      <c r="F1305" s="231" t="s">
        <v>1529</v>
      </c>
      <c r="G1305" s="229"/>
      <c r="H1305" s="230" t="s">
        <v>21</v>
      </c>
      <c r="I1305" s="232"/>
      <c r="J1305" s="229"/>
      <c r="K1305" s="229"/>
      <c r="L1305" s="233"/>
      <c r="M1305" s="234"/>
      <c r="N1305" s="235"/>
      <c r="O1305" s="235"/>
      <c r="P1305" s="235"/>
      <c r="Q1305" s="235"/>
      <c r="R1305" s="235"/>
      <c r="S1305" s="235"/>
      <c r="T1305" s="236"/>
      <c r="AT1305" s="237" t="s">
        <v>158</v>
      </c>
      <c r="AU1305" s="237" t="s">
        <v>84</v>
      </c>
      <c r="AV1305" s="11" t="s">
        <v>77</v>
      </c>
      <c r="AW1305" s="11" t="s">
        <v>35</v>
      </c>
      <c r="AX1305" s="11" t="s">
        <v>72</v>
      </c>
      <c r="AY1305" s="237" t="s">
        <v>147</v>
      </c>
    </row>
    <row r="1306" s="12" customFormat="1">
      <c r="B1306" s="238"/>
      <c r="C1306" s="239"/>
      <c r="D1306" s="225" t="s">
        <v>158</v>
      </c>
      <c r="E1306" s="240" t="s">
        <v>21</v>
      </c>
      <c r="F1306" s="241" t="s">
        <v>77</v>
      </c>
      <c r="G1306" s="239"/>
      <c r="H1306" s="242">
        <v>1</v>
      </c>
      <c r="I1306" s="243"/>
      <c r="J1306" s="239"/>
      <c r="K1306" s="239"/>
      <c r="L1306" s="244"/>
      <c r="M1306" s="245"/>
      <c r="N1306" s="246"/>
      <c r="O1306" s="246"/>
      <c r="P1306" s="246"/>
      <c r="Q1306" s="246"/>
      <c r="R1306" s="246"/>
      <c r="S1306" s="246"/>
      <c r="T1306" s="247"/>
      <c r="AT1306" s="248" t="s">
        <v>158</v>
      </c>
      <c r="AU1306" s="248" t="s">
        <v>84</v>
      </c>
      <c r="AV1306" s="12" t="s">
        <v>84</v>
      </c>
      <c r="AW1306" s="12" t="s">
        <v>35</v>
      </c>
      <c r="AX1306" s="12" t="s">
        <v>72</v>
      </c>
      <c r="AY1306" s="248" t="s">
        <v>147</v>
      </c>
    </row>
    <row r="1307" s="13" customFormat="1">
      <c r="B1307" s="249"/>
      <c r="C1307" s="250"/>
      <c r="D1307" s="225" t="s">
        <v>158</v>
      </c>
      <c r="E1307" s="251" t="s">
        <v>21</v>
      </c>
      <c r="F1307" s="252" t="s">
        <v>161</v>
      </c>
      <c r="G1307" s="250"/>
      <c r="H1307" s="253">
        <v>1</v>
      </c>
      <c r="I1307" s="254"/>
      <c r="J1307" s="250"/>
      <c r="K1307" s="250"/>
      <c r="L1307" s="255"/>
      <c r="M1307" s="256"/>
      <c r="N1307" s="257"/>
      <c r="O1307" s="257"/>
      <c r="P1307" s="257"/>
      <c r="Q1307" s="257"/>
      <c r="R1307" s="257"/>
      <c r="S1307" s="257"/>
      <c r="T1307" s="258"/>
      <c r="AT1307" s="259" t="s">
        <v>158</v>
      </c>
      <c r="AU1307" s="259" t="s">
        <v>84</v>
      </c>
      <c r="AV1307" s="13" t="s">
        <v>154</v>
      </c>
      <c r="AW1307" s="13" t="s">
        <v>35</v>
      </c>
      <c r="AX1307" s="13" t="s">
        <v>77</v>
      </c>
      <c r="AY1307" s="259" t="s">
        <v>147</v>
      </c>
    </row>
    <row r="1308" s="1" customFormat="1" ht="16.5" customHeight="1">
      <c r="B1308" s="45"/>
      <c r="C1308" s="213" t="s">
        <v>1622</v>
      </c>
      <c r="D1308" s="213" t="s">
        <v>149</v>
      </c>
      <c r="E1308" s="214" t="s">
        <v>1623</v>
      </c>
      <c r="F1308" s="215" t="s">
        <v>1624</v>
      </c>
      <c r="G1308" s="216" t="s">
        <v>1595</v>
      </c>
      <c r="H1308" s="217">
        <v>4</v>
      </c>
      <c r="I1308" s="218"/>
      <c r="J1308" s="219">
        <f>ROUND(I1308*H1308,2)</f>
        <v>0</v>
      </c>
      <c r="K1308" s="215" t="s">
        <v>153</v>
      </c>
      <c r="L1308" s="71"/>
      <c r="M1308" s="220" t="s">
        <v>21</v>
      </c>
      <c r="N1308" s="221" t="s">
        <v>43</v>
      </c>
      <c r="O1308" s="46"/>
      <c r="P1308" s="222">
        <f>O1308*H1308</f>
        <v>0</v>
      </c>
      <c r="Q1308" s="222">
        <v>0.023230000000000001</v>
      </c>
      <c r="R1308" s="222">
        <f>Q1308*H1308</f>
        <v>0.092920000000000003</v>
      </c>
      <c r="S1308" s="222">
        <v>0</v>
      </c>
      <c r="T1308" s="223">
        <f>S1308*H1308</f>
        <v>0</v>
      </c>
      <c r="AR1308" s="23" t="s">
        <v>248</v>
      </c>
      <c r="AT1308" s="23" t="s">
        <v>149</v>
      </c>
      <c r="AU1308" s="23" t="s">
        <v>84</v>
      </c>
      <c r="AY1308" s="23" t="s">
        <v>147</v>
      </c>
      <c r="BE1308" s="224">
        <f>IF(N1308="základní",J1308,0)</f>
        <v>0</v>
      </c>
      <c r="BF1308" s="224">
        <f>IF(N1308="snížená",J1308,0)</f>
        <v>0</v>
      </c>
      <c r="BG1308" s="224">
        <f>IF(N1308="zákl. přenesená",J1308,0)</f>
        <v>0</v>
      </c>
      <c r="BH1308" s="224">
        <f>IF(N1308="sníž. přenesená",J1308,0)</f>
        <v>0</v>
      </c>
      <c r="BI1308" s="224">
        <f>IF(N1308="nulová",J1308,0)</f>
        <v>0</v>
      </c>
      <c r="BJ1308" s="23" t="s">
        <v>77</v>
      </c>
      <c r="BK1308" s="224">
        <f>ROUND(I1308*H1308,2)</f>
        <v>0</v>
      </c>
      <c r="BL1308" s="23" t="s">
        <v>248</v>
      </c>
      <c r="BM1308" s="23" t="s">
        <v>1625</v>
      </c>
    </row>
    <row r="1309" s="1" customFormat="1">
      <c r="B1309" s="45"/>
      <c r="C1309" s="73"/>
      <c r="D1309" s="225" t="s">
        <v>156</v>
      </c>
      <c r="E1309" s="73"/>
      <c r="F1309" s="226" t="s">
        <v>1621</v>
      </c>
      <c r="G1309" s="73"/>
      <c r="H1309" s="73"/>
      <c r="I1309" s="184"/>
      <c r="J1309" s="73"/>
      <c r="K1309" s="73"/>
      <c r="L1309" s="71"/>
      <c r="M1309" s="227"/>
      <c r="N1309" s="46"/>
      <c r="O1309" s="46"/>
      <c r="P1309" s="46"/>
      <c r="Q1309" s="46"/>
      <c r="R1309" s="46"/>
      <c r="S1309" s="46"/>
      <c r="T1309" s="94"/>
      <c r="AT1309" s="23" t="s">
        <v>156</v>
      </c>
      <c r="AU1309" s="23" t="s">
        <v>84</v>
      </c>
    </row>
    <row r="1310" s="11" customFormat="1">
      <c r="B1310" s="228"/>
      <c r="C1310" s="229"/>
      <c r="D1310" s="225" t="s">
        <v>158</v>
      </c>
      <c r="E1310" s="230" t="s">
        <v>21</v>
      </c>
      <c r="F1310" s="231" t="s">
        <v>1529</v>
      </c>
      <c r="G1310" s="229"/>
      <c r="H1310" s="230" t="s">
        <v>21</v>
      </c>
      <c r="I1310" s="232"/>
      <c r="J1310" s="229"/>
      <c r="K1310" s="229"/>
      <c r="L1310" s="233"/>
      <c r="M1310" s="234"/>
      <c r="N1310" s="235"/>
      <c r="O1310" s="235"/>
      <c r="P1310" s="235"/>
      <c r="Q1310" s="235"/>
      <c r="R1310" s="235"/>
      <c r="S1310" s="235"/>
      <c r="T1310" s="236"/>
      <c r="AT1310" s="237" t="s">
        <v>158</v>
      </c>
      <c r="AU1310" s="237" t="s">
        <v>84</v>
      </c>
      <c r="AV1310" s="11" t="s">
        <v>77</v>
      </c>
      <c r="AW1310" s="11" t="s">
        <v>35</v>
      </c>
      <c r="AX1310" s="11" t="s">
        <v>72</v>
      </c>
      <c r="AY1310" s="237" t="s">
        <v>147</v>
      </c>
    </row>
    <row r="1311" s="12" customFormat="1">
      <c r="B1311" s="238"/>
      <c r="C1311" s="239"/>
      <c r="D1311" s="225" t="s">
        <v>158</v>
      </c>
      <c r="E1311" s="240" t="s">
        <v>21</v>
      </c>
      <c r="F1311" s="241" t="s">
        <v>154</v>
      </c>
      <c r="G1311" s="239"/>
      <c r="H1311" s="242">
        <v>4</v>
      </c>
      <c r="I1311" s="243"/>
      <c r="J1311" s="239"/>
      <c r="K1311" s="239"/>
      <c r="L1311" s="244"/>
      <c r="M1311" s="245"/>
      <c r="N1311" s="246"/>
      <c r="O1311" s="246"/>
      <c r="P1311" s="246"/>
      <c r="Q1311" s="246"/>
      <c r="R1311" s="246"/>
      <c r="S1311" s="246"/>
      <c r="T1311" s="247"/>
      <c r="AT1311" s="248" t="s">
        <v>158</v>
      </c>
      <c r="AU1311" s="248" t="s">
        <v>84</v>
      </c>
      <c r="AV1311" s="12" t="s">
        <v>84</v>
      </c>
      <c r="AW1311" s="12" t="s">
        <v>35</v>
      </c>
      <c r="AX1311" s="12" t="s">
        <v>72</v>
      </c>
      <c r="AY1311" s="248" t="s">
        <v>147</v>
      </c>
    </row>
    <row r="1312" s="13" customFormat="1">
      <c r="B1312" s="249"/>
      <c r="C1312" s="250"/>
      <c r="D1312" s="225" t="s">
        <v>158</v>
      </c>
      <c r="E1312" s="251" t="s">
        <v>21</v>
      </c>
      <c r="F1312" s="252" t="s">
        <v>161</v>
      </c>
      <c r="G1312" s="250"/>
      <c r="H1312" s="253">
        <v>4</v>
      </c>
      <c r="I1312" s="254"/>
      <c r="J1312" s="250"/>
      <c r="K1312" s="250"/>
      <c r="L1312" s="255"/>
      <c r="M1312" s="256"/>
      <c r="N1312" s="257"/>
      <c r="O1312" s="257"/>
      <c r="P1312" s="257"/>
      <c r="Q1312" s="257"/>
      <c r="R1312" s="257"/>
      <c r="S1312" s="257"/>
      <c r="T1312" s="258"/>
      <c r="AT1312" s="259" t="s">
        <v>158</v>
      </c>
      <c r="AU1312" s="259" t="s">
        <v>84</v>
      </c>
      <c r="AV1312" s="13" t="s">
        <v>154</v>
      </c>
      <c r="AW1312" s="13" t="s">
        <v>35</v>
      </c>
      <c r="AX1312" s="13" t="s">
        <v>77</v>
      </c>
      <c r="AY1312" s="259" t="s">
        <v>147</v>
      </c>
    </row>
    <row r="1313" s="1" customFormat="1" ht="25.5" customHeight="1">
      <c r="B1313" s="45"/>
      <c r="C1313" s="213" t="s">
        <v>1626</v>
      </c>
      <c r="D1313" s="213" t="s">
        <v>149</v>
      </c>
      <c r="E1313" s="214" t="s">
        <v>1627</v>
      </c>
      <c r="F1313" s="215" t="s">
        <v>1628</v>
      </c>
      <c r="G1313" s="216" t="s">
        <v>1595</v>
      </c>
      <c r="H1313" s="217">
        <v>2</v>
      </c>
      <c r="I1313" s="218"/>
      <c r="J1313" s="219">
        <f>ROUND(I1313*H1313,2)</f>
        <v>0</v>
      </c>
      <c r="K1313" s="215" t="s">
        <v>153</v>
      </c>
      <c r="L1313" s="71"/>
      <c r="M1313" s="220" t="s">
        <v>21</v>
      </c>
      <c r="N1313" s="221" t="s">
        <v>43</v>
      </c>
      <c r="O1313" s="46"/>
      <c r="P1313" s="222">
        <f>O1313*H1313</f>
        <v>0</v>
      </c>
      <c r="Q1313" s="222">
        <v>0.015869999999999999</v>
      </c>
      <c r="R1313" s="222">
        <f>Q1313*H1313</f>
        <v>0.031739999999999997</v>
      </c>
      <c r="S1313" s="222">
        <v>0</v>
      </c>
      <c r="T1313" s="223">
        <f>S1313*H1313</f>
        <v>0</v>
      </c>
      <c r="AR1313" s="23" t="s">
        <v>248</v>
      </c>
      <c r="AT1313" s="23" t="s">
        <v>149</v>
      </c>
      <c r="AU1313" s="23" t="s">
        <v>84</v>
      </c>
      <c r="AY1313" s="23" t="s">
        <v>147</v>
      </c>
      <c r="BE1313" s="224">
        <f>IF(N1313="základní",J1313,0)</f>
        <v>0</v>
      </c>
      <c r="BF1313" s="224">
        <f>IF(N1313="snížená",J1313,0)</f>
        <v>0</v>
      </c>
      <c r="BG1313" s="224">
        <f>IF(N1313="zákl. přenesená",J1313,0)</f>
        <v>0</v>
      </c>
      <c r="BH1313" s="224">
        <f>IF(N1313="sníž. přenesená",J1313,0)</f>
        <v>0</v>
      </c>
      <c r="BI1313" s="224">
        <f>IF(N1313="nulová",J1313,0)</f>
        <v>0</v>
      </c>
      <c r="BJ1313" s="23" t="s">
        <v>77</v>
      </c>
      <c r="BK1313" s="224">
        <f>ROUND(I1313*H1313,2)</f>
        <v>0</v>
      </c>
      <c r="BL1313" s="23" t="s">
        <v>248</v>
      </c>
      <c r="BM1313" s="23" t="s">
        <v>1629</v>
      </c>
    </row>
    <row r="1314" s="1" customFormat="1">
      <c r="B1314" s="45"/>
      <c r="C1314" s="73"/>
      <c r="D1314" s="225" t="s">
        <v>156</v>
      </c>
      <c r="E1314" s="73"/>
      <c r="F1314" s="226" t="s">
        <v>1630</v>
      </c>
      <c r="G1314" s="73"/>
      <c r="H1314" s="73"/>
      <c r="I1314" s="184"/>
      <c r="J1314" s="73"/>
      <c r="K1314" s="73"/>
      <c r="L1314" s="71"/>
      <c r="M1314" s="227"/>
      <c r="N1314" s="46"/>
      <c r="O1314" s="46"/>
      <c r="P1314" s="46"/>
      <c r="Q1314" s="46"/>
      <c r="R1314" s="46"/>
      <c r="S1314" s="46"/>
      <c r="T1314" s="94"/>
      <c r="AT1314" s="23" t="s">
        <v>156</v>
      </c>
      <c r="AU1314" s="23" t="s">
        <v>84</v>
      </c>
    </row>
    <row r="1315" s="11" customFormat="1">
      <c r="B1315" s="228"/>
      <c r="C1315" s="229"/>
      <c r="D1315" s="225" t="s">
        <v>158</v>
      </c>
      <c r="E1315" s="230" t="s">
        <v>21</v>
      </c>
      <c r="F1315" s="231" t="s">
        <v>1529</v>
      </c>
      <c r="G1315" s="229"/>
      <c r="H1315" s="230" t="s">
        <v>21</v>
      </c>
      <c r="I1315" s="232"/>
      <c r="J1315" s="229"/>
      <c r="K1315" s="229"/>
      <c r="L1315" s="233"/>
      <c r="M1315" s="234"/>
      <c r="N1315" s="235"/>
      <c r="O1315" s="235"/>
      <c r="P1315" s="235"/>
      <c r="Q1315" s="235"/>
      <c r="R1315" s="235"/>
      <c r="S1315" s="235"/>
      <c r="T1315" s="236"/>
      <c r="AT1315" s="237" t="s">
        <v>158</v>
      </c>
      <c r="AU1315" s="237" t="s">
        <v>84</v>
      </c>
      <c r="AV1315" s="11" t="s">
        <v>77</v>
      </c>
      <c r="AW1315" s="11" t="s">
        <v>35</v>
      </c>
      <c r="AX1315" s="11" t="s">
        <v>72</v>
      </c>
      <c r="AY1315" s="237" t="s">
        <v>147</v>
      </c>
    </row>
    <row r="1316" s="12" customFormat="1">
      <c r="B1316" s="238"/>
      <c r="C1316" s="239"/>
      <c r="D1316" s="225" t="s">
        <v>158</v>
      </c>
      <c r="E1316" s="240" t="s">
        <v>21</v>
      </c>
      <c r="F1316" s="241" t="s">
        <v>84</v>
      </c>
      <c r="G1316" s="239"/>
      <c r="H1316" s="242">
        <v>2</v>
      </c>
      <c r="I1316" s="243"/>
      <c r="J1316" s="239"/>
      <c r="K1316" s="239"/>
      <c r="L1316" s="244"/>
      <c r="M1316" s="245"/>
      <c r="N1316" s="246"/>
      <c r="O1316" s="246"/>
      <c r="P1316" s="246"/>
      <c r="Q1316" s="246"/>
      <c r="R1316" s="246"/>
      <c r="S1316" s="246"/>
      <c r="T1316" s="247"/>
      <c r="AT1316" s="248" t="s">
        <v>158</v>
      </c>
      <c r="AU1316" s="248" t="s">
        <v>84</v>
      </c>
      <c r="AV1316" s="12" t="s">
        <v>84</v>
      </c>
      <c r="AW1316" s="12" t="s">
        <v>35</v>
      </c>
      <c r="AX1316" s="12" t="s">
        <v>72</v>
      </c>
      <c r="AY1316" s="248" t="s">
        <v>147</v>
      </c>
    </row>
    <row r="1317" s="13" customFormat="1">
      <c r="B1317" s="249"/>
      <c r="C1317" s="250"/>
      <c r="D1317" s="225" t="s">
        <v>158</v>
      </c>
      <c r="E1317" s="251" t="s">
        <v>21</v>
      </c>
      <c r="F1317" s="252" t="s">
        <v>161</v>
      </c>
      <c r="G1317" s="250"/>
      <c r="H1317" s="253">
        <v>2</v>
      </c>
      <c r="I1317" s="254"/>
      <c r="J1317" s="250"/>
      <c r="K1317" s="250"/>
      <c r="L1317" s="255"/>
      <c r="M1317" s="256"/>
      <c r="N1317" s="257"/>
      <c r="O1317" s="257"/>
      <c r="P1317" s="257"/>
      <c r="Q1317" s="257"/>
      <c r="R1317" s="257"/>
      <c r="S1317" s="257"/>
      <c r="T1317" s="258"/>
      <c r="AT1317" s="259" t="s">
        <v>158</v>
      </c>
      <c r="AU1317" s="259" t="s">
        <v>84</v>
      </c>
      <c r="AV1317" s="13" t="s">
        <v>154</v>
      </c>
      <c r="AW1317" s="13" t="s">
        <v>35</v>
      </c>
      <c r="AX1317" s="13" t="s">
        <v>77</v>
      </c>
      <c r="AY1317" s="259" t="s">
        <v>147</v>
      </c>
    </row>
    <row r="1318" s="1" customFormat="1" ht="16.5" customHeight="1">
      <c r="B1318" s="45"/>
      <c r="C1318" s="213" t="s">
        <v>1631</v>
      </c>
      <c r="D1318" s="213" t="s">
        <v>149</v>
      </c>
      <c r="E1318" s="214" t="s">
        <v>1632</v>
      </c>
      <c r="F1318" s="215" t="s">
        <v>1633</v>
      </c>
      <c r="G1318" s="216" t="s">
        <v>1595</v>
      </c>
      <c r="H1318" s="217">
        <v>9</v>
      </c>
      <c r="I1318" s="218"/>
      <c r="J1318" s="219">
        <f>ROUND(I1318*H1318,2)</f>
        <v>0</v>
      </c>
      <c r="K1318" s="215" t="s">
        <v>153</v>
      </c>
      <c r="L1318" s="71"/>
      <c r="M1318" s="220" t="s">
        <v>21</v>
      </c>
      <c r="N1318" s="221" t="s">
        <v>43</v>
      </c>
      <c r="O1318" s="46"/>
      <c r="P1318" s="222">
        <f>O1318*H1318</f>
        <v>0</v>
      </c>
      <c r="Q1318" s="222">
        <v>0</v>
      </c>
      <c r="R1318" s="222">
        <f>Q1318*H1318</f>
        <v>0</v>
      </c>
      <c r="S1318" s="222">
        <v>0.019460000000000002</v>
      </c>
      <c r="T1318" s="223">
        <f>S1318*H1318</f>
        <v>0.17514000000000002</v>
      </c>
      <c r="AR1318" s="23" t="s">
        <v>248</v>
      </c>
      <c r="AT1318" s="23" t="s">
        <v>149</v>
      </c>
      <c r="AU1318" s="23" t="s">
        <v>84</v>
      </c>
      <c r="AY1318" s="23" t="s">
        <v>147</v>
      </c>
      <c r="BE1318" s="224">
        <f>IF(N1318="základní",J1318,0)</f>
        <v>0</v>
      </c>
      <c r="BF1318" s="224">
        <f>IF(N1318="snížená",J1318,0)</f>
        <v>0</v>
      </c>
      <c r="BG1318" s="224">
        <f>IF(N1318="zákl. přenesená",J1318,0)</f>
        <v>0</v>
      </c>
      <c r="BH1318" s="224">
        <f>IF(N1318="sníž. přenesená",J1318,0)</f>
        <v>0</v>
      </c>
      <c r="BI1318" s="224">
        <f>IF(N1318="nulová",J1318,0)</f>
        <v>0</v>
      </c>
      <c r="BJ1318" s="23" t="s">
        <v>77</v>
      </c>
      <c r="BK1318" s="224">
        <f>ROUND(I1318*H1318,2)</f>
        <v>0</v>
      </c>
      <c r="BL1318" s="23" t="s">
        <v>248</v>
      </c>
      <c r="BM1318" s="23" t="s">
        <v>1634</v>
      </c>
    </row>
    <row r="1319" s="11" customFormat="1">
      <c r="B1319" s="228"/>
      <c r="C1319" s="229"/>
      <c r="D1319" s="225" t="s">
        <v>158</v>
      </c>
      <c r="E1319" s="230" t="s">
        <v>21</v>
      </c>
      <c r="F1319" s="231" t="s">
        <v>972</v>
      </c>
      <c r="G1319" s="229"/>
      <c r="H1319" s="230" t="s">
        <v>21</v>
      </c>
      <c r="I1319" s="232"/>
      <c r="J1319" s="229"/>
      <c r="K1319" s="229"/>
      <c r="L1319" s="233"/>
      <c r="M1319" s="234"/>
      <c r="N1319" s="235"/>
      <c r="O1319" s="235"/>
      <c r="P1319" s="235"/>
      <c r="Q1319" s="235"/>
      <c r="R1319" s="235"/>
      <c r="S1319" s="235"/>
      <c r="T1319" s="236"/>
      <c r="AT1319" s="237" t="s">
        <v>158</v>
      </c>
      <c r="AU1319" s="237" t="s">
        <v>84</v>
      </c>
      <c r="AV1319" s="11" t="s">
        <v>77</v>
      </c>
      <c r="AW1319" s="11" t="s">
        <v>35</v>
      </c>
      <c r="AX1319" s="11" t="s">
        <v>72</v>
      </c>
      <c r="AY1319" s="237" t="s">
        <v>147</v>
      </c>
    </row>
    <row r="1320" s="12" customFormat="1">
      <c r="B1320" s="238"/>
      <c r="C1320" s="239"/>
      <c r="D1320" s="225" t="s">
        <v>158</v>
      </c>
      <c r="E1320" s="240" t="s">
        <v>21</v>
      </c>
      <c r="F1320" s="241" t="s">
        <v>1635</v>
      </c>
      <c r="G1320" s="239"/>
      <c r="H1320" s="242">
        <v>9</v>
      </c>
      <c r="I1320" s="243"/>
      <c r="J1320" s="239"/>
      <c r="K1320" s="239"/>
      <c r="L1320" s="244"/>
      <c r="M1320" s="245"/>
      <c r="N1320" s="246"/>
      <c r="O1320" s="246"/>
      <c r="P1320" s="246"/>
      <c r="Q1320" s="246"/>
      <c r="R1320" s="246"/>
      <c r="S1320" s="246"/>
      <c r="T1320" s="247"/>
      <c r="AT1320" s="248" t="s">
        <v>158</v>
      </c>
      <c r="AU1320" s="248" t="s">
        <v>84</v>
      </c>
      <c r="AV1320" s="12" t="s">
        <v>84</v>
      </c>
      <c r="AW1320" s="12" t="s">
        <v>35</v>
      </c>
      <c r="AX1320" s="12" t="s">
        <v>72</v>
      </c>
      <c r="AY1320" s="248" t="s">
        <v>147</v>
      </c>
    </row>
    <row r="1321" s="13" customFormat="1">
      <c r="B1321" s="249"/>
      <c r="C1321" s="250"/>
      <c r="D1321" s="225" t="s">
        <v>158</v>
      </c>
      <c r="E1321" s="251" t="s">
        <v>21</v>
      </c>
      <c r="F1321" s="252" t="s">
        <v>161</v>
      </c>
      <c r="G1321" s="250"/>
      <c r="H1321" s="253">
        <v>9</v>
      </c>
      <c r="I1321" s="254"/>
      <c r="J1321" s="250"/>
      <c r="K1321" s="250"/>
      <c r="L1321" s="255"/>
      <c r="M1321" s="256"/>
      <c r="N1321" s="257"/>
      <c r="O1321" s="257"/>
      <c r="P1321" s="257"/>
      <c r="Q1321" s="257"/>
      <c r="R1321" s="257"/>
      <c r="S1321" s="257"/>
      <c r="T1321" s="258"/>
      <c r="AT1321" s="259" t="s">
        <v>158</v>
      </c>
      <c r="AU1321" s="259" t="s">
        <v>84</v>
      </c>
      <c r="AV1321" s="13" t="s">
        <v>154</v>
      </c>
      <c r="AW1321" s="13" t="s">
        <v>35</v>
      </c>
      <c r="AX1321" s="13" t="s">
        <v>77</v>
      </c>
      <c r="AY1321" s="259" t="s">
        <v>147</v>
      </c>
    </row>
    <row r="1322" s="1" customFormat="1" ht="25.5" customHeight="1">
      <c r="B1322" s="45"/>
      <c r="C1322" s="213" t="s">
        <v>1636</v>
      </c>
      <c r="D1322" s="213" t="s">
        <v>149</v>
      </c>
      <c r="E1322" s="214" t="s">
        <v>1637</v>
      </c>
      <c r="F1322" s="215" t="s">
        <v>1638</v>
      </c>
      <c r="G1322" s="216" t="s">
        <v>1595</v>
      </c>
      <c r="H1322" s="217">
        <v>11</v>
      </c>
      <c r="I1322" s="218"/>
      <c r="J1322" s="219">
        <f>ROUND(I1322*H1322,2)</f>
        <v>0</v>
      </c>
      <c r="K1322" s="215" t="s">
        <v>153</v>
      </c>
      <c r="L1322" s="71"/>
      <c r="M1322" s="220" t="s">
        <v>21</v>
      </c>
      <c r="N1322" s="221" t="s">
        <v>43</v>
      </c>
      <c r="O1322" s="46"/>
      <c r="P1322" s="222">
        <f>O1322*H1322</f>
        <v>0</v>
      </c>
      <c r="Q1322" s="222">
        <v>0.01375</v>
      </c>
      <c r="R1322" s="222">
        <f>Q1322*H1322</f>
        <v>0.15125</v>
      </c>
      <c r="S1322" s="222">
        <v>0</v>
      </c>
      <c r="T1322" s="223">
        <f>S1322*H1322</f>
        <v>0</v>
      </c>
      <c r="AR1322" s="23" t="s">
        <v>248</v>
      </c>
      <c r="AT1322" s="23" t="s">
        <v>149</v>
      </c>
      <c r="AU1322" s="23" t="s">
        <v>84</v>
      </c>
      <c r="AY1322" s="23" t="s">
        <v>147</v>
      </c>
      <c r="BE1322" s="224">
        <f>IF(N1322="základní",J1322,0)</f>
        <v>0</v>
      </c>
      <c r="BF1322" s="224">
        <f>IF(N1322="snížená",J1322,0)</f>
        <v>0</v>
      </c>
      <c r="BG1322" s="224">
        <f>IF(N1322="zákl. přenesená",J1322,0)</f>
        <v>0</v>
      </c>
      <c r="BH1322" s="224">
        <f>IF(N1322="sníž. přenesená",J1322,0)</f>
        <v>0</v>
      </c>
      <c r="BI1322" s="224">
        <f>IF(N1322="nulová",J1322,0)</f>
        <v>0</v>
      </c>
      <c r="BJ1322" s="23" t="s">
        <v>77</v>
      </c>
      <c r="BK1322" s="224">
        <f>ROUND(I1322*H1322,2)</f>
        <v>0</v>
      </c>
      <c r="BL1322" s="23" t="s">
        <v>248</v>
      </c>
      <c r="BM1322" s="23" t="s">
        <v>1639</v>
      </c>
    </row>
    <row r="1323" s="1" customFormat="1">
      <c r="B1323" s="45"/>
      <c r="C1323" s="73"/>
      <c r="D1323" s="225" t="s">
        <v>156</v>
      </c>
      <c r="E1323" s="73"/>
      <c r="F1323" s="226" t="s">
        <v>1640</v>
      </c>
      <c r="G1323" s="73"/>
      <c r="H1323" s="73"/>
      <c r="I1323" s="184"/>
      <c r="J1323" s="73"/>
      <c r="K1323" s="73"/>
      <c r="L1323" s="71"/>
      <c r="M1323" s="227"/>
      <c r="N1323" s="46"/>
      <c r="O1323" s="46"/>
      <c r="P1323" s="46"/>
      <c r="Q1323" s="46"/>
      <c r="R1323" s="46"/>
      <c r="S1323" s="46"/>
      <c r="T1323" s="94"/>
      <c r="AT1323" s="23" t="s">
        <v>156</v>
      </c>
      <c r="AU1323" s="23" t="s">
        <v>84</v>
      </c>
    </row>
    <row r="1324" s="11" customFormat="1">
      <c r="B1324" s="228"/>
      <c r="C1324" s="229"/>
      <c r="D1324" s="225" t="s">
        <v>158</v>
      </c>
      <c r="E1324" s="230" t="s">
        <v>21</v>
      </c>
      <c r="F1324" s="231" t="s">
        <v>1529</v>
      </c>
      <c r="G1324" s="229"/>
      <c r="H1324" s="230" t="s">
        <v>21</v>
      </c>
      <c r="I1324" s="232"/>
      <c r="J1324" s="229"/>
      <c r="K1324" s="229"/>
      <c r="L1324" s="233"/>
      <c r="M1324" s="234"/>
      <c r="N1324" s="235"/>
      <c r="O1324" s="235"/>
      <c r="P1324" s="235"/>
      <c r="Q1324" s="235"/>
      <c r="R1324" s="235"/>
      <c r="S1324" s="235"/>
      <c r="T1324" s="236"/>
      <c r="AT1324" s="237" t="s">
        <v>158</v>
      </c>
      <c r="AU1324" s="237" t="s">
        <v>84</v>
      </c>
      <c r="AV1324" s="11" t="s">
        <v>77</v>
      </c>
      <c r="AW1324" s="11" t="s">
        <v>35</v>
      </c>
      <c r="AX1324" s="11" t="s">
        <v>72</v>
      </c>
      <c r="AY1324" s="237" t="s">
        <v>147</v>
      </c>
    </row>
    <row r="1325" s="12" customFormat="1">
      <c r="B1325" s="238"/>
      <c r="C1325" s="239"/>
      <c r="D1325" s="225" t="s">
        <v>158</v>
      </c>
      <c r="E1325" s="240" t="s">
        <v>21</v>
      </c>
      <c r="F1325" s="241" t="s">
        <v>213</v>
      </c>
      <c r="G1325" s="239"/>
      <c r="H1325" s="242">
        <v>11</v>
      </c>
      <c r="I1325" s="243"/>
      <c r="J1325" s="239"/>
      <c r="K1325" s="239"/>
      <c r="L1325" s="244"/>
      <c r="M1325" s="245"/>
      <c r="N1325" s="246"/>
      <c r="O1325" s="246"/>
      <c r="P1325" s="246"/>
      <c r="Q1325" s="246"/>
      <c r="R1325" s="246"/>
      <c r="S1325" s="246"/>
      <c r="T1325" s="247"/>
      <c r="AT1325" s="248" t="s">
        <v>158</v>
      </c>
      <c r="AU1325" s="248" t="s">
        <v>84</v>
      </c>
      <c r="AV1325" s="12" t="s">
        <v>84</v>
      </c>
      <c r="AW1325" s="12" t="s">
        <v>35</v>
      </c>
      <c r="AX1325" s="12" t="s">
        <v>72</v>
      </c>
      <c r="AY1325" s="248" t="s">
        <v>147</v>
      </c>
    </row>
    <row r="1326" s="13" customFormat="1">
      <c r="B1326" s="249"/>
      <c r="C1326" s="250"/>
      <c r="D1326" s="225" t="s">
        <v>158</v>
      </c>
      <c r="E1326" s="251" t="s">
        <v>21</v>
      </c>
      <c r="F1326" s="252" t="s">
        <v>161</v>
      </c>
      <c r="G1326" s="250"/>
      <c r="H1326" s="253">
        <v>11</v>
      </c>
      <c r="I1326" s="254"/>
      <c r="J1326" s="250"/>
      <c r="K1326" s="250"/>
      <c r="L1326" s="255"/>
      <c r="M1326" s="256"/>
      <c r="N1326" s="257"/>
      <c r="O1326" s="257"/>
      <c r="P1326" s="257"/>
      <c r="Q1326" s="257"/>
      <c r="R1326" s="257"/>
      <c r="S1326" s="257"/>
      <c r="T1326" s="258"/>
      <c r="AT1326" s="259" t="s">
        <v>158</v>
      </c>
      <c r="AU1326" s="259" t="s">
        <v>84</v>
      </c>
      <c r="AV1326" s="13" t="s">
        <v>154</v>
      </c>
      <c r="AW1326" s="13" t="s">
        <v>35</v>
      </c>
      <c r="AX1326" s="13" t="s">
        <v>77</v>
      </c>
      <c r="AY1326" s="259" t="s">
        <v>147</v>
      </c>
    </row>
    <row r="1327" s="1" customFormat="1" ht="25.5" customHeight="1">
      <c r="B1327" s="45"/>
      <c r="C1327" s="213" t="s">
        <v>1641</v>
      </c>
      <c r="D1327" s="213" t="s">
        <v>149</v>
      </c>
      <c r="E1327" s="214" t="s">
        <v>1642</v>
      </c>
      <c r="F1327" s="215" t="s">
        <v>1643</v>
      </c>
      <c r="G1327" s="216" t="s">
        <v>1595</v>
      </c>
      <c r="H1327" s="217">
        <v>1</v>
      </c>
      <c r="I1327" s="218"/>
      <c r="J1327" s="219">
        <f>ROUND(I1327*H1327,2)</f>
        <v>0</v>
      </c>
      <c r="K1327" s="215" t="s">
        <v>153</v>
      </c>
      <c r="L1327" s="71"/>
      <c r="M1327" s="220" t="s">
        <v>21</v>
      </c>
      <c r="N1327" s="221" t="s">
        <v>43</v>
      </c>
      <c r="O1327" s="46"/>
      <c r="P1327" s="222">
        <f>O1327*H1327</f>
        <v>0</v>
      </c>
      <c r="Q1327" s="222">
        <v>0.01528</v>
      </c>
      <c r="R1327" s="222">
        <f>Q1327*H1327</f>
        <v>0.01528</v>
      </c>
      <c r="S1327" s="222">
        <v>0</v>
      </c>
      <c r="T1327" s="223">
        <f>S1327*H1327</f>
        <v>0</v>
      </c>
      <c r="AR1327" s="23" t="s">
        <v>248</v>
      </c>
      <c r="AT1327" s="23" t="s">
        <v>149</v>
      </c>
      <c r="AU1327" s="23" t="s">
        <v>84</v>
      </c>
      <c r="AY1327" s="23" t="s">
        <v>147</v>
      </c>
      <c r="BE1327" s="224">
        <f>IF(N1327="základní",J1327,0)</f>
        <v>0</v>
      </c>
      <c r="BF1327" s="224">
        <f>IF(N1327="snížená",J1327,0)</f>
        <v>0</v>
      </c>
      <c r="BG1327" s="224">
        <f>IF(N1327="zákl. přenesená",J1327,0)</f>
        <v>0</v>
      </c>
      <c r="BH1327" s="224">
        <f>IF(N1327="sníž. přenesená",J1327,0)</f>
        <v>0</v>
      </c>
      <c r="BI1327" s="224">
        <f>IF(N1327="nulová",J1327,0)</f>
        <v>0</v>
      </c>
      <c r="BJ1327" s="23" t="s">
        <v>77</v>
      </c>
      <c r="BK1327" s="224">
        <f>ROUND(I1327*H1327,2)</f>
        <v>0</v>
      </c>
      <c r="BL1327" s="23" t="s">
        <v>248</v>
      </c>
      <c r="BM1327" s="23" t="s">
        <v>1644</v>
      </c>
    </row>
    <row r="1328" s="1" customFormat="1">
      <c r="B1328" s="45"/>
      <c r="C1328" s="73"/>
      <c r="D1328" s="225" t="s">
        <v>156</v>
      </c>
      <c r="E1328" s="73"/>
      <c r="F1328" s="226" t="s">
        <v>1640</v>
      </c>
      <c r="G1328" s="73"/>
      <c r="H1328" s="73"/>
      <c r="I1328" s="184"/>
      <c r="J1328" s="73"/>
      <c r="K1328" s="73"/>
      <c r="L1328" s="71"/>
      <c r="M1328" s="227"/>
      <c r="N1328" s="46"/>
      <c r="O1328" s="46"/>
      <c r="P1328" s="46"/>
      <c r="Q1328" s="46"/>
      <c r="R1328" s="46"/>
      <c r="S1328" s="46"/>
      <c r="T1328" s="94"/>
      <c r="AT1328" s="23" t="s">
        <v>156</v>
      </c>
      <c r="AU1328" s="23" t="s">
        <v>84</v>
      </c>
    </row>
    <row r="1329" s="11" customFormat="1">
      <c r="B1329" s="228"/>
      <c r="C1329" s="229"/>
      <c r="D1329" s="225" t="s">
        <v>158</v>
      </c>
      <c r="E1329" s="230" t="s">
        <v>21</v>
      </c>
      <c r="F1329" s="231" t="s">
        <v>1529</v>
      </c>
      <c r="G1329" s="229"/>
      <c r="H1329" s="230" t="s">
        <v>21</v>
      </c>
      <c r="I1329" s="232"/>
      <c r="J1329" s="229"/>
      <c r="K1329" s="229"/>
      <c r="L1329" s="233"/>
      <c r="M1329" s="234"/>
      <c r="N1329" s="235"/>
      <c r="O1329" s="235"/>
      <c r="P1329" s="235"/>
      <c r="Q1329" s="235"/>
      <c r="R1329" s="235"/>
      <c r="S1329" s="235"/>
      <c r="T1329" s="236"/>
      <c r="AT1329" s="237" t="s">
        <v>158</v>
      </c>
      <c r="AU1329" s="237" t="s">
        <v>84</v>
      </c>
      <c r="AV1329" s="11" t="s">
        <v>77</v>
      </c>
      <c r="AW1329" s="11" t="s">
        <v>35</v>
      </c>
      <c r="AX1329" s="11" t="s">
        <v>72</v>
      </c>
      <c r="AY1329" s="237" t="s">
        <v>147</v>
      </c>
    </row>
    <row r="1330" s="12" customFormat="1">
      <c r="B1330" s="238"/>
      <c r="C1330" s="239"/>
      <c r="D1330" s="225" t="s">
        <v>158</v>
      </c>
      <c r="E1330" s="240" t="s">
        <v>21</v>
      </c>
      <c r="F1330" s="241" t="s">
        <v>77</v>
      </c>
      <c r="G1330" s="239"/>
      <c r="H1330" s="242">
        <v>1</v>
      </c>
      <c r="I1330" s="243"/>
      <c r="J1330" s="239"/>
      <c r="K1330" s="239"/>
      <c r="L1330" s="244"/>
      <c r="M1330" s="245"/>
      <c r="N1330" s="246"/>
      <c r="O1330" s="246"/>
      <c r="P1330" s="246"/>
      <c r="Q1330" s="246"/>
      <c r="R1330" s="246"/>
      <c r="S1330" s="246"/>
      <c r="T1330" s="247"/>
      <c r="AT1330" s="248" t="s">
        <v>158</v>
      </c>
      <c r="AU1330" s="248" t="s">
        <v>84</v>
      </c>
      <c r="AV1330" s="12" t="s">
        <v>84</v>
      </c>
      <c r="AW1330" s="12" t="s">
        <v>35</v>
      </c>
      <c r="AX1330" s="12" t="s">
        <v>72</v>
      </c>
      <c r="AY1330" s="248" t="s">
        <v>147</v>
      </c>
    </row>
    <row r="1331" s="13" customFormat="1">
      <c r="B1331" s="249"/>
      <c r="C1331" s="250"/>
      <c r="D1331" s="225" t="s">
        <v>158</v>
      </c>
      <c r="E1331" s="251" t="s">
        <v>21</v>
      </c>
      <c r="F1331" s="252" t="s">
        <v>161</v>
      </c>
      <c r="G1331" s="250"/>
      <c r="H1331" s="253">
        <v>1</v>
      </c>
      <c r="I1331" s="254"/>
      <c r="J1331" s="250"/>
      <c r="K1331" s="250"/>
      <c r="L1331" s="255"/>
      <c r="M1331" s="256"/>
      <c r="N1331" s="257"/>
      <c r="O1331" s="257"/>
      <c r="P1331" s="257"/>
      <c r="Q1331" s="257"/>
      <c r="R1331" s="257"/>
      <c r="S1331" s="257"/>
      <c r="T1331" s="258"/>
      <c r="AT1331" s="259" t="s">
        <v>158</v>
      </c>
      <c r="AU1331" s="259" t="s">
        <v>84</v>
      </c>
      <c r="AV1331" s="13" t="s">
        <v>154</v>
      </c>
      <c r="AW1331" s="13" t="s">
        <v>35</v>
      </c>
      <c r="AX1331" s="13" t="s">
        <v>77</v>
      </c>
      <c r="AY1331" s="259" t="s">
        <v>147</v>
      </c>
    </row>
    <row r="1332" s="1" customFormat="1" ht="16.5" customHeight="1">
      <c r="B1332" s="45"/>
      <c r="C1332" s="213" t="s">
        <v>1645</v>
      </c>
      <c r="D1332" s="213" t="s">
        <v>149</v>
      </c>
      <c r="E1332" s="214" t="s">
        <v>1646</v>
      </c>
      <c r="F1332" s="215" t="s">
        <v>1647</v>
      </c>
      <c r="G1332" s="216" t="s">
        <v>1595</v>
      </c>
      <c r="H1332" s="217">
        <v>5</v>
      </c>
      <c r="I1332" s="218"/>
      <c r="J1332" s="219">
        <f>ROUND(I1332*H1332,2)</f>
        <v>0</v>
      </c>
      <c r="K1332" s="215" t="s">
        <v>153</v>
      </c>
      <c r="L1332" s="71"/>
      <c r="M1332" s="220" t="s">
        <v>21</v>
      </c>
      <c r="N1332" s="221" t="s">
        <v>43</v>
      </c>
      <c r="O1332" s="46"/>
      <c r="P1332" s="222">
        <f>O1332*H1332</f>
        <v>0</v>
      </c>
      <c r="Q1332" s="222">
        <v>0.010749999999999999</v>
      </c>
      <c r="R1332" s="222">
        <f>Q1332*H1332</f>
        <v>0.053749999999999992</v>
      </c>
      <c r="S1332" s="222">
        <v>0</v>
      </c>
      <c r="T1332" s="223">
        <f>S1332*H1332</f>
        <v>0</v>
      </c>
      <c r="AR1332" s="23" t="s">
        <v>248</v>
      </c>
      <c r="AT1332" s="23" t="s">
        <v>149</v>
      </c>
      <c r="AU1332" s="23" t="s">
        <v>84</v>
      </c>
      <c r="AY1332" s="23" t="s">
        <v>147</v>
      </c>
      <c r="BE1332" s="224">
        <f>IF(N1332="základní",J1332,0)</f>
        <v>0</v>
      </c>
      <c r="BF1332" s="224">
        <f>IF(N1332="snížená",J1332,0)</f>
        <v>0</v>
      </c>
      <c r="BG1332" s="224">
        <f>IF(N1332="zákl. přenesená",J1332,0)</f>
        <v>0</v>
      </c>
      <c r="BH1332" s="224">
        <f>IF(N1332="sníž. přenesená",J1332,0)</f>
        <v>0</v>
      </c>
      <c r="BI1332" s="224">
        <f>IF(N1332="nulová",J1332,0)</f>
        <v>0</v>
      </c>
      <c r="BJ1332" s="23" t="s">
        <v>77</v>
      </c>
      <c r="BK1332" s="224">
        <f>ROUND(I1332*H1332,2)</f>
        <v>0</v>
      </c>
      <c r="BL1332" s="23" t="s">
        <v>248</v>
      </c>
      <c r="BM1332" s="23" t="s">
        <v>1648</v>
      </c>
    </row>
    <row r="1333" s="1" customFormat="1">
      <c r="B1333" s="45"/>
      <c r="C1333" s="73"/>
      <c r="D1333" s="225" t="s">
        <v>156</v>
      </c>
      <c r="E1333" s="73"/>
      <c r="F1333" s="226" t="s">
        <v>1640</v>
      </c>
      <c r="G1333" s="73"/>
      <c r="H1333" s="73"/>
      <c r="I1333" s="184"/>
      <c r="J1333" s="73"/>
      <c r="K1333" s="73"/>
      <c r="L1333" s="71"/>
      <c r="M1333" s="227"/>
      <c r="N1333" s="46"/>
      <c r="O1333" s="46"/>
      <c r="P1333" s="46"/>
      <c r="Q1333" s="46"/>
      <c r="R1333" s="46"/>
      <c r="S1333" s="46"/>
      <c r="T1333" s="94"/>
      <c r="AT1333" s="23" t="s">
        <v>156</v>
      </c>
      <c r="AU1333" s="23" t="s">
        <v>84</v>
      </c>
    </row>
    <row r="1334" s="11" customFormat="1">
      <c r="B1334" s="228"/>
      <c r="C1334" s="229"/>
      <c r="D1334" s="225" t="s">
        <v>158</v>
      </c>
      <c r="E1334" s="230" t="s">
        <v>21</v>
      </c>
      <c r="F1334" s="231" t="s">
        <v>1529</v>
      </c>
      <c r="G1334" s="229"/>
      <c r="H1334" s="230" t="s">
        <v>21</v>
      </c>
      <c r="I1334" s="232"/>
      <c r="J1334" s="229"/>
      <c r="K1334" s="229"/>
      <c r="L1334" s="233"/>
      <c r="M1334" s="234"/>
      <c r="N1334" s="235"/>
      <c r="O1334" s="235"/>
      <c r="P1334" s="235"/>
      <c r="Q1334" s="235"/>
      <c r="R1334" s="235"/>
      <c r="S1334" s="235"/>
      <c r="T1334" s="236"/>
      <c r="AT1334" s="237" t="s">
        <v>158</v>
      </c>
      <c r="AU1334" s="237" t="s">
        <v>84</v>
      </c>
      <c r="AV1334" s="11" t="s">
        <v>77</v>
      </c>
      <c r="AW1334" s="11" t="s">
        <v>35</v>
      </c>
      <c r="AX1334" s="11" t="s">
        <v>72</v>
      </c>
      <c r="AY1334" s="237" t="s">
        <v>147</v>
      </c>
    </row>
    <row r="1335" s="12" customFormat="1">
      <c r="B1335" s="238"/>
      <c r="C1335" s="239"/>
      <c r="D1335" s="225" t="s">
        <v>158</v>
      </c>
      <c r="E1335" s="240" t="s">
        <v>21</v>
      </c>
      <c r="F1335" s="241" t="s">
        <v>178</v>
      </c>
      <c r="G1335" s="239"/>
      <c r="H1335" s="242">
        <v>5</v>
      </c>
      <c r="I1335" s="243"/>
      <c r="J1335" s="239"/>
      <c r="K1335" s="239"/>
      <c r="L1335" s="244"/>
      <c r="M1335" s="245"/>
      <c r="N1335" s="246"/>
      <c r="O1335" s="246"/>
      <c r="P1335" s="246"/>
      <c r="Q1335" s="246"/>
      <c r="R1335" s="246"/>
      <c r="S1335" s="246"/>
      <c r="T1335" s="247"/>
      <c r="AT1335" s="248" t="s">
        <v>158</v>
      </c>
      <c r="AU1335" s="248" t="s">
        <v>84</v>
      </c>
      <c r="AV1335" s="12" t="s">
        <v>84</v>
      </c>
      <c r="AW1335" s="12" t="s">
        <v>35</v>
      </c>
      <c r="AX1335" s="12" t="s">
        <v>72</v>
      </c>
      <c r="AY1335" s="248" t="s">
        <v>147</v>
      </c>
    </row>
    <row r="1336" s="13" customFormat="1">
      <c r="B1336" s="249"/>
      <c r="C1336" s="250"/>
      <c r="D1336" s="225" t="s">
        <v>158</v>
      </c>
      <c r="E1336" s="251" t="s">
        <v>21</v>
      </c>
      <c r="F1336" s="252" t="s">
        <v>161</v>
      </c>
      <c r="G1336" s="250"/>
      <c r="H1336" s="253">
        <v>5</v>
      </c>
      <c r="I1336" s="254"/>
      <c r="J1336" s="250"/>
      <c r="K1336" s="250"/>
      <c r="L1336" s="255"/>
      <c r="M1336" s="256"/>
      <c r="N1336" s="257"/>
      <c r="O1336" s="257"/>
      <c r="P1336" s="257"/>
      <c r="Q1336" s="257"/>
      <c r="R1336" s="257"/>
      <c r="S1336" s="257"/>
      <c r="T1336" s="258"/>
      <c r="AT1336" s="259" t="s">
        <v>158</v>
      </c>
      <c r="AU1336" s="259" t="s">
        <v>84</v>
      </c>
      <c r="AV1336" s="13" t="s">
        <v>154</v>
      </c>
      <c r="AW1336" s="13" t="s">
        <v>35</v>
      </c>
      <c r="AX1336" s="13" t="s">
        <v>77</v>
      </c>
      <c r="AY1336" s="259" t="s">
        <v>147</v>
      </c>
    </row>
    <row r="1337" s="1" customFormat="1" ht="16.5" customHeight="1">
      <c r="B1337" s="45"/>
      <c r="C1337" s="213" t="s">
        <v>1649</v>
      </c>
      <c r="D1337" s="213" t="s">
        <v>149</v>
      </c>
      <c r="E1337" s="214" t="s">
        <v>1650</v>
      </c>
      <c r="F1337" s="215" t="s">
        <v>1651</v>
      </c>
      <c r="G1337" s="216" t="s">
        <v>1595</v>
      </c>
      <c r="H1337" s="217">
        <v>2</v>
      </c>
      <c r="I1337" s="218"/>
      <c r="J1337" s="219">
        <f>ROUND(I1337*H1337,2)</f>
        <v>0</v>
      </c>
      <c r="K1337" s="215" t="s">
        <v>153</v>
      </c>
      <c r="L1337" s="71"/>
      <c r="M1337" s="220" t="s">
        <v>21</v>
      </c>
      <c r="N1337" s="221" t="s">
        <v>43</v>
      </c>
      <c r="O1337" s="46"/>
      <c r="P1337" s="222">
        <f>O1337*H1337</f>
        <v>0</v>
      </c>
      <c r="Q1337" s="222">
        <v>0</v>
      </c>
      <c r="R1337" s="222">
        <f>Q1337*H1337</f>
        <v>0</v>
      </c>
      <c r="S1337" s="222">
        <v>0.024500000000000001</v>
      </c>
      <c r="T1337" s="223">
        <f>S1337*H1337</f>
        <v>0.049000000000000002</v>
      </c>
      <c r="AR1337" s="23" t="s">
        <v>248</v>
      </c>
      <c r="AT1337" s="23" t="s">
        <v>149</v>
      </c>
      <c r="AU1337" s="23" t="s">
        <v>84</v>
      </c>
      <c r="AY1337" s="23" t="s">
        <v>147</v>
      </c>
      <c r="BE1337" s="224">
        <f>IF(N1337="základní",J1337,0)</f>
        <v>0</v>
      </c>
      <c r="BF1337" s="224">
        <f>IF(N1337="snížená",J1337,0)</f>
        <v>0</v>
      </c>
      <c r="BG1337" s="224">
        <f>IF(N1337="zákl. přenesená",J1337,0)</f>
        <v>0</v>
      </c>
      <c r="BH1337" s="224">
        <f>IF(N1337="sníž. přenesená",J1337,0)</f>
        <v>0</v>
      </c>
      <c r="BI1337" s="224">
        <f>IF(N1337="nulová",J1337,0)</f>
        <v>0</v>
      </c>
      <c r="BJ1337" s="23" t="s">
        <v>77</v>
      </c>
      <c r="BK1337" s="224">
        <f>ROUND(I1337*H1337,2)</f>
        <v>0</v>
      </c>
      <c r="BL1337" s="23" t="s">
        <v>248</v>
      </c>
      <c r="BM1337" s="23" t="s">
        <v>1652</v>
      </c>
    </row>
    <row r="1338" s="11" customFormat="1">
      <c r="B1338" s="228"/>
      <c r="C1338" s="229"/>
      <c r="D1338" s="225" t="s">
        <v>158</v>
      </c>
      <c r="E1338" s="230" t="s">
        <v>21</v>
      </c>
      <c r="F1338" s="231" t="s">
        <v>972</v>
      </c>
      <c r="G1338" s="229"/>
      <c r="H1338" s="230" t="s">
        <v>21</v>
      </c>
      <c r="I1338" s="232"/>
      <c r="J1338" s="229"/>
      <c r="K1338" s="229"/>
      <c r="L1338" s="233"/>
      <c r="M1338" s="234"/>
      <c r="N1338" s="235"/>
      <c r="O1338" s="235"/>
      <c r="P1338" s="235"/>
      <c r="Q1338" s="235"/>
      <c r="R1338" s="235"/>
      <c r="S1338" s="235"/>
      <c r="T1338" s="236"/>
      <c r="AT1338" s="237" t="s">
        <v>158</v>
      </c>
      <c r="AU1338" s="237" t="s">
        <v>84</v>
      </c>
      <c r="AV1338" s="11" t="s">
        <v>77</v>
      </c>
      <c r="AW1338" s="11" t="s">
        <v>35</v>
      </c>
      <c r="AX1338" s="11" t="s">
        <v>72</v>
      </c>
      <c r="AY1338" s="237" t="s">
        <v>147</v>
      </c>
    </row>
    <row r="1339" s="12" customFormat="1">
      <c r="B1339" s="238"/>
      <c r="C1339" s="239"/>
      <c r="D1339" s="225" t="s">
        <v>158</v>
      </c>
      <c r="E1339" s="240" t="s">
        <v>21</v>
      </c>
      <c r="F1339" s="241" t="s">
        <v>1653</v>
      </c>
      <c r="G1339" s="239"/>
      <c r="H1339" s="242">
        <v>2</v>
      </c>
      <c r="I1339" s="243"/>
      <c r="J1339" s="239"/>
      <c r="K1339" s="239"/>
      <c r="L1339" s="244"/>
      <c r="M1339" s="245"/>
      <c r="N1339" s="246"/>
      <c r="O1339" s="246"/>
      <c r="P1339" s="246"/>
      <c r="Q1339" s="246"/>
      <c r="R1339" s="246"/>
      <c r="S1339" s="246"/>
      <c r="T1339" s="247"/>
      <c r="AT1339" s="248" t="s">
        <v>158</v>
      </c>
      <c r="AU1339" s="248" t="s">
        <v>84</v>
      </c>
      <c r="AV1339" s="12" t="s">
        <v>84</v>
      </c>
      <c r="AW1339" s="12" t="s">
        <v>35</v>
      </c>
      <c r="AX1339" s="12" t="s">
        <v>72</v>
      </c>
      <c r="AY1339" s="248" t="s">
        <v>147</v>
      </c>
    </row>
    <row r="1340" s="13" customFormat="1">
      <c r="B1340" s="249"/>
      <c r="C1340" s="250"/>
      <c r="D1340" s="225" t="s">
        <v>158</v>
      </c>
      <c r="E1340" s="251" t="s">
        <v>21</v>
      </c>
      <c r="F1340" s="252" t="s">
        <v>161</v>
      </c>
      <c r="G1340" s="250"/>
      <c r="H1340" s="253">
        <v>2</v>
      </c>
      <c r="I1340" s="254"/>
      <c r="J1340" s="250"/>
      <c r="K1340" s="250"/>
      <c r="L1340" s="255"/>
      <c r="M1340" s="256"/>
      <c r="N1340" s="257"/>
      <c r="O1340" s="257"/>
      <c r="P1340" s="257"/>
      <c r="Q1340" s="257"/>
      <c r="R1340" s="257"/>
      <c r="S1340" s="257"/>
      <c r="T1340" s="258"/>
      <c r="AT1340" s="259" t="s">
        <v>158</v>
      </c>
      <c r="AU1340" s="259" t="s">
        <v>84</v>
      </c>
      <c r="AV1340" s="13" t="s">
        <v>154</v>
      </c>
      <c r="AW1340" s="13" t="s">
        <v>35</v>
      </c>
      <c r="AX1340" s="13" t="s">
        <v>77</v>
      </c>
      <c r="AY1340" s="259" t="s">
        <v>147</v>
      </c>
    </row>
    <row r="1341" s="1" customFormat="1" ht="25.5" customHeight="1">
      <c r="B1341" s="45"/>
      <c r="C1341" s="213" t="s">
        <v>1654</v>
      </c>
      <c r="D1341" s="213" t="s">
        <v>149</v>
      </c>
      <c r="E1341" s="214" t="s">
        <v>1655</v>
      </c>
      <c r="F1341" s="215" t="s">
        <v>1656</v>
      </c>
      <c r="G1341" s="216" t="s">
        <v>1595</v>
      </c>
      <c r="H1341" s="217">
        <v>1</v>
      </c>
      <c r="I1341" s="218"/>
      <c r="J1341" s="219">
        <f>ROUND(I1341*H1341,2)</f>
        <v>0</v>
      </c>
      <c r="K1341" s="215" t="s">
        <v>153</v>
      </c>
      <c r="L1341" s="71"/>
      <c r="M1341" s="220" t="s">
        <v>21</v>
      </c>
      <c r="N1341" s="221" t="s">
        <v>43</v>
      </c>
      <c r="O1341" s="46"/>
      <c r="P1341" s="222">
        <f>O1341*H1341</f>
        <v>0</v>
      </c>
      <c r="Q1341" s="222">
        <v>0.01188</v>
      </c>
      <c r="R1341" s="222">
        <f>Q1341*H1341</f>
        <v>0.01188</v>
      </c>
      <c r="S1341" s="222">
        <v>0</v>
      </c>
      <c r="T1341" s="223">
        <f>S1341*H1341</f>
        <v>0</v>
      </c>
      <c r="AR1341" s="23" t="s">
        <v>248</v>
      </c>
      <c r="AT1341" s="23" t="s">
        <v>149</v>
      </c>
      <c r="AU1341" s="23" t="s">
        <v>84</v>
      </c>
      <c r="AY1341" s="23" t="s">
        <v>147</v>
      </c>
      <c r="BE1341" s="224">
        <f>IF(N1341="základní",J1341,0)</f>
        <v>0</v>
      </c>
      <c r="BF1341" s="224">
        <f>IF(N1341="snížená",J1341,0)</f>
        <v>0</v>
      </c>
      <c r="BG1341" s="224">
        <f>IF(N1341="zákl. přenesená",J1341,0)</f>
        <v>0</v>
      </c>
      <c r="BH1341" s="224">
        <f>IF(N1341="sníž. přenesená",J1341,0)</f>
        <v>0</v>
      </c>
      <c r="BI1341" s="224">
        <f>IF(N1341="nulová",J1341,0)</f>
        <v>0</v>
      </c>
      <c r="BJ1341" s="23" t="s">
        <v>77</v>
      </c>
      <c r="BK1341" s="224">
        <f>ROUND(I1341*H1341,2)</f>
        <v>0</v>
      </c>
      <c r="BL1341" s="23" t="s">
        <v>248</v>
      </c>
      <c r="BM1341" s="23" t="s">
        <v>1657</v>
      </c>
    </row>
    <row r="1342" s="1" customFormat="1">
      <c r="B1342" s="45"/>
      <c r="C1342" s="73"/>
      <c r="D1342" s="225" t="s">
        <v>156</v>
      </c>
      <c r="E1342" s="73"/>
      <c r="F1342" s="226" t="s">
        <v>1658</v>
      </c>
      <c r="G1342" s="73"/>
      <c r="H1342" s="73"/>
      <c r="I1342" s="184"/>
      <c r="J1342" s="73"/>
      <c r="K1342" s="73"/>
      <c r="L1342" s="71"/>
      <c r="M1342" s="227"/>
      <c r="N1342" s="46"/>
      <c r="O1342" s="46"/>
      <c r="P1342" s="46"/>
      <c r="Q1342" s="46"/>
      <c r="R1342" s="46"/>
      <c r="S1342" s="46"/>
      <c r="T1342" s="94"/>
      <c r="AT1342" s="23" t="s">
        <v>156</v>
      </c>
      <c r="AU1342" s="23" t="s">
        <v>84</v>
      </c>
    </row>
    <row r="1343" s="11" customFormat="1">
      <c r="B1343" s="228"/>
      <c r="C1343" s="229"/>
      <c r="D1343" s="225" t="s">
        <v>158</v>
      </c>
      <c r="E1343" s="230" t="s">
        <v>21</v>
      </c>
      <c r="F1343" s="231" t="s">
        <v>1529</v>
      </c>
      <c r="G1343" s="229"/>
      <c r="H1343" s="230" t="s">
        <v>21</v>
      </c>
      <c r="I1343" s="232"/>
      <c r="J1343" s="229"/>
      <c r="K1343" s="229"/>
      <c r="L1343" s="233"/>
      <c r="M1343" s="234"/>
      <c r="N1343" s="235"/>
      <c r="O1343" s="235"/>
      <c r="P1343" s="235"/>
      <c r="Q1343" s="235"/>
      <c r="R1343" s="235"/>
      <c r="S1343" s="235"/>
      <c r="T1343" s="236"/>
      <c r="AT1343" s="237" t="s">
        <v>158</v>
      </c>
      <c r="AU1343" s="237" t="s">
        <v>84</v>
      </c>
      <c r="AV1343" s="11" t="s">
        <v>77</v>
      </c>
      <c r="AW1343" s="11" t="s">
        <v>35</v>
      </c>
      <c r="AX1343" s="11" t="s">
        <v>72</v>
      </c>
      <c r="AY1343" s="237" t="s">
        <v>147</v>
      </c>
    </row>
    <row r="1344" s="12" customFormat="1">
      <c r="B1344" s="238"/>
      <c r="C1344" s="239"/>
      <c r="D1344" s="225" t="s">
        <v>158</v>
      </c>
      <c r="E1344" s="240" t="s">
        <v>21</v>
      </c>
      <c r="F1344" s="241" t="s">
        <v>77</v>
      </c>
      <c r="G1344" s="239"/>
      <c r="H1344" s="242">
        <v>1</v>
      </c>
      <c r="I1344" s="243"/>
      <c r="J1344" s="239"/>
      <c r="K1344" s="239"/>
      <c r="L1344" s="244"/>
      <c r="M1344" s="245"/>
      <c r="N1344" s="246"/>
      <c r="O1344" s="246"/>
      <c r="P1344" s="246"/>
      <c r="Q1344" s="246"/>
      <c r="R1344" s="246"/>
      <c r="S1344" s="246"/>
      <c r="T1344" s="247"/>
      <c r="AT1344" s="248" t="s">
        <v>158</v>
      </c>
      <c r="AU1344" s="248" t="s">
        <v>84</v>
      </c>
      <c r="AV1344" s="12" t="s">
        <v>84</v>
      </c>
      <c r="AW1344" s="12" t="s">
        <v>35</v>
      </c>
      <c r="AX1344" s="12" t="s">
        <v>72</v>
      </c>
      <c r="AY1344" s="248" t="s">
        <v>147</v>
      </c>
    </row>
    <row r="1345" s="13" customFormat="1">
      <c r="B1345" s="249"/>
      <c r="C1345" s="250"/>
      <c r="D1345" s="225" t="s">
        <v>158</v>
      </c>
      <c r="E1345" s="251" t="s">
        <v>21</v>
      </c>
      <c r="F1345" s="252" t="s">
        <v>161</v>
      </c>
      <c r="G1345" s="250"/>
      <c r="H1345" s="253">
        <v>1</v>
      </c>
      <c r="I1345" s="254"/>
      <c r="J1345" s="250"/>
      <c r="K1345" s="250"/>
      <c r="L1345" s="255"/>
      <c r="M1345" s="256"/>
      <c r="N1345" s="257"/>
      <c r="O1345" s="257"/>
      <c r="P1345" s="257"/>
      <c r="Q1345" s="257"/>
      <c r="R1345" s="257"/>
      <c r="S1345" s="257"/>
      <c r="T1345" s="258"/>
      <c r="AT1345" s="259" t="s">
        <v>158</v>
      </c>
      <c r="AU1345" s="259" t="s">
        <v>84</v>
      </c>
      <c r="AV1345" s="13" t="s">
        <v>154</v>
      </c>
      <c r="AW1345" s="13" t="s">
        <v>35</v>
      </c>
      <c r="AX1345" s="13" t="s">
        <v>77</v>
      </c>
      <c r="AY1345" s="259" t="s">
        <v>147</v>
      </c>
    </row>
    <row r="1346" s="1" customFormat="1" ht="25.5" customHeight="1">
      <c r="B1346" s="45"/>
      <c r="C1346" s="213" t="s">
        <v>1659</v>
      </c>
      <c r="D1346" s="213" t="s">
        <v>149</v>
      </c>
      <c r="E1346" s="214" t="s">
        <v>1660</v>
      </c>
      <c r="F1346" s="215" t="s">
        <v>1661</v>
      </c>
      <c r="G1346" s="216" t="s">
        <v>1595</v>
      </c>
      <c r="H1346" s="217">
        <v>1</v>
      </c>
      <c r="I1346" s="218"/>
      <c r="J1346" s="219">
        <f>ROUND(I1346*H1346,2)</f>
        <v>0</v>
      </c>
      <c r="K1346" s="215" t="s">
        <v>21</v>
      </c>
      <c r="L1346" s="71"/>
      <c r="M1346" s="220" t="s">
        <v>21</v>
      </c>
      <c r="N1346" s="221" t="s">
        <v>43</v>
      </c>
      <c r="O1346" s="46"/>
      <c r="P1346" s="222">
        <f>O1346*H1346</f>
        <v>0</v>
      </c>
      <c r="Q1346" s="222">
        <v>0.01034</v>
      </c>
      <c r="R1346" s="222">
        <f>Q1346*H1346</f>
        <v>0.01034</v>
      </c>
      <c r="S1346" s="222">
        <v>0</v>
      </c>
      <c r="T1346" s="223">
        <f>S1346*H1346</f>
        <v>0</v>
      </c>
      <c r="AR1346" s="23" t="s">
        <v>248</v>
      </c>
      <c r="AT1346" s="23" t="s">
        <v>149</v>
      </c>
      <c r="AU1346" s="23" t="s">
        <v>84</v>
      </c>
      <c r="AY1346" s="23" t="s">
        <v>147</v>
      </c>
      <c r="BE1346" s="224">
        <f>IF(N1346="základní",J1346,0)</f>
        <v>0</v>
      </c>
      <c r="BF1346" s="224">
        <f>IF(N1346="snížená",J1346,0)</f>
        <v>0</v>
      </c>
      <c r="BG1346" s="224">
        <f>IF(N1346="zákl. přenesená",J1346,0)</f>
        <v>0</v>
      </c>
      <c r="BH1346" s="224">
        <f>IF(N1346="sníž. přenesená",J1346,0)</f>
        <v>0</v>
      </c>
      <c r="BI1346" s="224">
        <f>IF(N1346="nulová",J1346,0)</f>
        <v>0</v>
      </c>
      <c r="BJ1346" s="23" t="s">
        <v>77</v>
      </c>
      <c r="BK1346" s="224">
        <f>ROUND(I1346*H1346,2)</f>
        <v>0</v>
      </c>
      <c r="BL1346" s="23" t="s">
        <v>248</v>
      </c>
      <c r="BM1346" s="23" t="s">
        <v>1662</v>
      </c>
    </row>
    <row r="1347" s="1" customFormat="1">
      <c r="B1347" s="45"/>
      <c r="C1347" s="73"/>
      <c r="D1347" s="225" t="s">
        <v>156</v>
      </c>
      <c r="E1347" s="73"/>
      <c r="F1347" s="226" t="s">
        <v>1658</v>
      </c>
      <c r="G1347" s="73"/>
      <c r="H1347" s="73"/>
      <c r="I1347" s="184"/>
      <c r="J1347" s="73"/>
      <c r="K1347" s="73"/>
      <c r="L1347" s="71"/>
      <c r="M1347" s="227"/>
      <c r="N1347" s="46"/>
      <c r="O1347" s="46"/>
      <c r="P1347" s="46"/>
      <c r="Q1347" s="46"/>
      <c r="R1347" s="46"/>
      <c r="S1347" s="46"/>
      <c r="T1347" s="94"/>
      <c r="AT1347" s="23" t="s">
        <v>156</v>
      </c>
      <c r="AU1347" s="23" t="s">
        <v>84</v>
      </c>
    </row>
    <row r="1348" s="1" customFormat="1" ht="16.5" customHeight="1">
      <c r="B1348" s="45"/>
      <c r="C1348" s="213" t="s">
        <v>1663</v>
      </c>
      <c r="D1348" s="213" t="s">
        <v>149</v>
      </c>
      <c r="E1348" s="214" t="s">
        <v>1664</v>
      </c>
      <c r="F1348" s="215" t="s">
        <v>1665</v>
      </c>
      <c r="G1348" s="216" t="s">
        <v>1595</v>
      </c>
      <c r="H1348" s="217">
        <v>2</v>
      </c>
      <c r="I1348" s="218"/>
      <c r="J1348" s="219">
        <f>ROUND(I1348*H1348,2)</f>
        <v>0</v>
      </c>
      <c r="K1348" s="215" t="s">
        <v>153</v>
      </c>
      <c r="L1348" s="71"/>
      <c r="M1348" s="220" t="s">
        <v>21</v>
      </c>
      <c r="N1348" s="221" t="s">
        <v>43</v>
      </c>
      <c r="O1348" s="46"/>
      <c r="P1348" s="222">
        <f>O1348*H1348</f>
        <v>0</v>
      </c>
      <c r="Q1348" s="222">
        <v>0.00080000000000000004</v>
      </c>
      <c r="R1348" s="222">
        <f>Q1348*H1348</f>
        <v>0.0016000000000000001</v>
      </c>
      <c r="S1348" s="222">
        <v>0</v>
      </c>
      <c r="T1348" s="223">
        <f>S1348*H1348</f>
        <v>0</v>
      </c>
      <c r="AR1348" s="23" t="s">
        <v>248</v>
      </c>
      <c r="AT1348" s="23" t="s">
        <v>149</v>
      </c>
      <c r="AU1348" s="23" t="s">
        <v>84</v>
      </c>
      <c r="AY1348" s="23" t="s">
        <v>147</v>
      </c>
      <c r="BE1348" s="224">
        <f>IF(N1348="základní",J1348,0)</f>
        <v>0</v>
      </c>
      <c r="BF1348" s="224">
        <f>IF(N1348="snížená",J1348,0)</f>
        <v>0</v>
      </c>
      <c r="BG1348" s="224">
        <f>IF(N1348="zákl. přenesená",J1348,0)</f>
        <v>0</v>
      </c>
      <c r="BH1348" s="224">
        <f>IF(N1348="sníž. přenesená",J1348,0)</f>
        <v>0</v>
      </c>
      <c r="BI1348" s="224">
        <f>IF(N1348="nulová",J1348,0)</f>
        <v>0</v>
      </c>
      <c r="BJ1348" s="23" t="s">
        <v>77</v>
      </c>
      <c r="BK1348" s="224">
        <f>ROUND(I1348*H1348,2)</f>
        <v>0</v>
      </c>
      <c r="BL1348" s="23" t="s">
        <v>248</v>
      </c>
      <c r="BM1348" s="23" t="s">
        <v>1666</v>
      </c>
    </row>
    <row r="1349" s="11" customFormat="1">
      <c r="B1349" s="228"/>
      <c r="C1349" s="229"/>
      <c r="D1349" s="225" t="s">
        <v>158</v>
      </c>
      <c r="E1349" s="230" t="s">
        <v>21</v>
      </c>
      <c r="F1349" s="231" t="s">
        <v>1667</v>
      </c>
      <c r="G1349" s="229"/>
      <c r="H1349" s="230" t="s">
        <v>21</v>
      </c>
      <c r="I1349" s="232"/>
      <c r="J1349" s="229"/>
      <c r="K1349" s="229"/>
      <c r="L1349" s="233"/>
      <c r="M1349" s="234"/>
      <c r="N1349" s="235"/>
      <c r="O1349" s="235"/>
      <c r="P1349" s="235"/>
      <c r="Q1349" s="235"/>
      <c r="R1349" s="235"/>
      <c r="S1349" s="235"/>
      <c r="T1349" s="236"/>
      <c r="AT1349" s="237" t="s">
        <v>158</v>
      </c>
      <c r="AU1349" s="237" t="s">
        <v>84</v>
      </c>
      <c r="AV1349" s="11" t="s">
        <v>77</v>
      </c>
      <c r="AW1349" s="11" t="s">
        <v>35</v>
      </c>
      <c r="AX1349" s="11" t="s">
        <v>72</v>
      </c>
      <c r="AY1349" s="237" t="s">
        <v>147</v>
      </c>
    </row>
    <row r="1350" s="12" customFormat="1">
      <c r="B1350" s="238"/>
      <c r="C1350" s="239"/>
      <c r="D1350" s="225" t="s">
        <v>158</v>
      </c>
      <c r="E1350" s="240" t="s">
        <v>21</v>
      </c>
      <c r="F1350" s="241" t="s">
        <v>1668</v>
      </c>
      <c r="G1350" s="239"/>
      <c r="H1350" s="242">
        <v>2</v>
      </c>
      <c r="I1350" s="243"/>
      <c r="J1350" s="239"/>
      <c r="K1350" s="239"/>
      <c r="L1350" s="244"/>
      <c r="M1350" s="245"/>
      <c r="N1350" s="246"/>
      <c r="O1350" s="246"/>
      <c r="P1350" s="246"/>
      <c r="Q1350" s="246"/>
      <c r="R1350" s="246"/>
      <c r="S1350" s="246"/>
      <c r="T1350" s="247"/>
      <c r="AT1350" s="248" t="s">
        <v>158</v>
      </c>
      <c r="AU1350" s="248" t="s">
        <v>84</v>
      </c>
      <c r="AV1350" s="12" t="s">
        <v>84</v>
      </c>
      <c r="AW1350" s="12" t="s">
        <v>35</v>
      </c>
      <c r="AX1350" s="12" t="s">
        <v>72</v>
      </c>
      <c r="AY1350" s="248" t="s">
        <v>147</v>
      </c>
    </row>
    <row r="1351" s="13" customFormat="1">
      <c r="B1351" s="249"/>
      <c r="C1351" s="250"/>
      <c r="D1351" s="225" t="s">
        <v>158</v>
      </c>
      <c r="E1351" s="251" t="s">
        <v>21</v>
      </c>
      <c r="F1351" s="252" t="s">
        <v>161</v>
      </c>
      <c r="G1351" s="250"/>
      <c r="H1351" s="253">
        <v>2</v>
      </c>
      <c r="I1351" s="254"/>
      <c r="J1351" s="250"/>
      <c r="K1351" s="250"/>
      <c r="L1351" s="255"/>
      <c r="M1351" s="256"/>
      <c r="N1351" s="257"/>
      <c r="O1351" s="257"/>
      <c r="P1351" s="257"/>
      <c r="Q1351" s="257"/>
      <c r="R1351" s="257"/>
      <c r="S1351" s="257"/>
      <c r="T1351" s="258"/>
      <c r="AT1351" s="259" t="s">
        <v>158</v>
      </c>
      <c r="AU1351" s="259" t="s">
        <v>84</v>
      </c>
      <c r="AV1351" s="13" t="s">
        <v>154</v>
      </c>
      <c r="AW1351" s="13" t="s">
        <v>35</v>
      </c>
      <c r="AX1351" s="13" t="s">
        <v>77</v>
      </c>
      <c r="AY1351" s="259" t="s">
        <v>147</v>
      </c>
    </row>
    <row r="1352" s="1" customFormat="1" ht="25.5" customHeight="1">
      <c r="B1352" s="45"/>
      <c r="C1352" s="213" t="s">
        <v>1669</v>
      </c>
      <c r="D1352" s="213" t="s">
        <v>149</v>
      </c>
      <c r="E1352" s="214" t="s">
        <v>1670</v>
      </c>
      <c r="F1352" s="215" t="s">
        <v>1671</v>
      </c>
      <c r="G1352" s="216" t="s">
        <v>1595</v>
      </c>
      <c r="H1352" s="217">
        <v>1</v>
      </c>
      <c r="I1352" s="218"/>
      <c r="J1352" s="219">
        <f>ROUND(I1352*H1352,2)</f>
        <v>0</v>
      </c>
      <c r="K1352" s="215" t="s">
        <v>153</v>
      </c>
      <c r="L1352" s="71"/>
      <c r="M1352" s="220" t="s">
        <v>21</v>
      </c>
      <c r="N1352" s="221" t="s">
        <v>43</v>
      </c>
      <c r="O1352" s="46"/>
      <c r="P1352" s="222">
        <f>O1352*H1352</f>
        <v>0</v>
      </c>
      <c r="Q1352" s="222">
        <v>0.00084999999999999995</v>
      </c>
      <c r="R1352" s="222">
        <f>Q1352*H1352</f>
        <v>0.00084999999999999995</v>
      </c>
      <c r="S1352" s="222">
        <v>0</v>
      </c>
      <c r="T1352" s="223">
        <f>S1352*H1352</f>
        <v>0</v>
      </c>
      <c r="AR1352" s="23" t="s">
        <v>248</v>
      </c>
      <c r="AT1352" s="23" t="s">
        <v>149</v>
      </c>
      <c r="AU1352" s="23" t="s">
        <v>84</v>
      </c>
      <c r="AY1352" s="23" t="s">
        <v>147</v>
      </c>
      <c r="BE1352" s="224">
        <f>IF(N1352="základní",J1352,0)</f>
        <v>0</v>
      </c>
      <c r="BF1352" s="224">
        <f>IF(N1352="snížená",J1352,0)</f>
        <v>0</v>
      </c>
      <c r="BG1352" s="224">
        <f>IF(N1352="zákl. přenesená",J1352,0)</f>
        <v>0</v>
      </c>
      <c r="BH1352" s="224">
        <f>IF(N1352="sníž. přenesená",J1352,0)</f>
        <v>0</v>
      </c>
      <c r="BI1352" s="224">
        <f>IF(N1352="nulová",J1352,0)</f>
        <v>0</v>
      </c>
      <c r="BJ1352" s="23" t="s">
        <v>77</v>
      </c>
      <c r="BK1352" s="224">
        <f>ROUND(I1352*H1352,2)</f>
        <v>0</v>
      </c>
      <c r="BL1352" s="23" t="s">
        <v>248</v>
      </c>
      <c r="BM1352" s="23" t="s">
        <v>1672</v>
      </c>
    </row>
    <row r="1353" s="11" customFormat="1">
      <c r="B1353" s="228"/>
      <c r="C1353" s="229"/>
      <c r="D1353" s="225" t="s">
        <v>158</v>
      </c>
      <c r="E1353" s="230" t="s">
        <v>21</v>
      </c>
      <c r="F1353" s="231" t="s">
        <v>1667</v>
      </c>
      <c r="G1353" s="229"/>
      <c r="H1353" s="230" t="s">
        <v>21</v>
      </c>
      <c r="I1353" s="232"/>
      <c r="J1353" s="229"/>
      <c r="K1353" s="229"/>
      <c r="L1353" s="233"/>
      <c r="M1353" s="234"/>
      <c r="N1353" s="235"/>
      <c r="O1353" s="235"/>
      <c r="P1353" s="235"/>
      <c r="Q1353" s="235"/>
      <c r="R1353" s="235"/>
      <c r="S1353" s="235"/>
      <c r="T1353" s="236"/>
      <c r="AT1353" s="237" t="s">
        <v>158</v>
      </c>
      <c r="AU1353" s="237" t="s">
        <v>84</v>
      </c>
      <c r="AV1353" s="11" t="s">
        <v>77</v>
      </c>
      <c r="AW1353" s="11" t="s">
        <v>35</v>
      </c>
      <c r="AX1353" s="11" t="s">
        <v>72</v>
      </c>
      <c r="AY1353" s="237" t="s">
        <v>147</v>
      </c>
    </row>
    <row r="1354" s="12" customFormat="1">
      <c r="B1354" s="238"/>
      <c r="C1354" s="239"/>
      <c r="D1354" s="225" t="s">
        <v>158</v>
      </c>
      <c r="E1354" s="240" t="s">
        <v>21</v>
      </c>
      <c r="F1354" s="241" t="s">
        <v>1673</v>
      </c>
      <c r="G1354" s="239"/>
      <c r="H1354" s="242">
        <v>1</v>
      </c>
      <c r="I1354" s="243"/>
      <c r="J1354" s="239"/>
      <c r="K1354" s="239"/>
      <c r="L1354" s="244"/>
      <c r="M1354" s="245"/>
      <c r="N1354" s="246"/>
      <c r="O1354" s="246"/>
      <c r="P1354" s="246"/>
      <c r="Q1354" s="246"/>
      <c r="R1354" s="246"/>
      <c r="S1354" s="246"/>
      <c r="T1354" s="247"/>
      <c r="AT1354" s="248" t="s">
        <v>158</v>
      </c>
      <c r="AU1354" s="248" t="s">
        <v>84</v>
      </c>
      <c r="AV1354" s="12" t="s">
        <v>84</v>
      </c>
      <c r="AW1354" s="12" t="s">
        <v>35</v>
      </c>
      <c r="AX1354" s="12" t="s">
        <v>72</v>
      </c>
      <c r="AY1354" s="248" t="s">
        <v>147</v>
      </c>
    </row>
    <row r="1355" s="13" customFormat="1">
      <c r="B1355" s="249"/>
      <c r="C1355" s="250"/>
      <c r="D1355" s="225" t="s">
        <v>158</v>
      </c>
      <c r="E1355" s="251" t="s">
        <v>21</v>
      </c>
      <c r="F1355" s="252" t="s">
        <v>161</v>
      </c>
      <c r="G1355" s="250"/>
      <c r="H1355" s="253">
        <v>1</v>
      </c>
      <c r="I1355" s="254"/>
      <c r="J1355" s="250"/>
      <c r="K1355" s="250"/>
      <c r="L1355" s="255"/>
      <c r="M1355" s="256"/>
      <c r="N1355" s="257"/>
      <c r="O1355" s="257"/>
      <c r="P1355" s="257"/>
      <c r="Q1355" s="257"/>
      <c r="R1355" s="257"/>
      <c r="S1355" s="257"/>
      <c r="T1355" s="258"/>
      <c r="AT1355" s="259" t="s">
        <v>158</v>
      </c>
      <c r="AU1355" s="259" t="s">
        <v>84</v>
      </c>
      <c r="AV1355" s="13" t="s">
        <v>154</v>
      </c>
      <c r="AW1355" s="13" t="s">
        <v>35</v>
      </c>
      <c r="AX1355" s="13" t="s">
        <v>77</v>
      </c>
      <c r="AY1355" s="259" t="s">
        <v>147</v>
      </c>
    </row>
    <row r="1356" s="1" customFormat="1" ht="25.5" customHeight="1">
      <c r="B1356" s="45"/>
      <c r="C1356" s="213" t="s">
        <v>1674</v>
      </c>
      <c r="D1356" s="213" t="s">
        <v>149</v>
      </c>
      <c r="E1356" s="214" t="s">
        <v>1675</v>
      </c>
      <c r="F1356" s="215" t="s">
        <v>1676</v>
      </c>
      <c r="G1356" s="216" t="s">
        <v>1595</v>
      </c>
      <c r="H1356" s="217">
        <v>1</v>
      </c>
      <c r="I1356" s="218"/>
      <c r="J1356" s="219">
        <f>ROUND(I1356*H1356,2)</f>
        <v>0</v>
      </c>
      <c r="K1356" s="215" t="s">
        <v>153</v>
      </c>
      <c r="L1356" s="71"/>
      <c r="M1356" s="220" t="s">
        <v>21</v>
      </c>
      <c r="N1356" s="221" t="s">
        <v>43</v>
      </c>
      <c r="O1356" s="46"/>
      <c r="P1356" s="222">
        <f>O1356*H1356</f>
        <v>0</v>
      </c>
      <c r="Q1356" s="222">
        <v>0.00084999999999999995</v>
      </c>
      <c r="R1356" s="222">
        <f>Q1356*H1356</f>
        <v>0.00084999999999999995</v>
      </c>
      <c r="S1356" s="222">
        <v>0</v>
      </c>
      <c r="T1356" s="223">
        <f>S1356*H1356</f>
        <v>0</v>
      </c>
      <c r="AR1356" s="23" t="s">
        <v>248</v>
      </c>
      <c r="AT1356" s="23" t="s">
        <v>149</v>
      </c>
      <c r="AU1356" s="23" t="s">
        <v>84</v>
      </c>
      <c r="AY1356" s="23" t="s">
        <v>147</v>
      </c>
      <c r="BE1356" s="224">
        <f>IF(N1356="základní",J1356,0)</f>
        <v>0</v>
      </c>
      <c r="BF1356" s="224">
        <f>IF(N1356="snížená",J1356,0)</f>
        <v>0</v>
      </c>
      <c r="BG1356" s="224">
        <f>IF(N1356="zákl. přenesená",J1356,0)</f>
        <v>0</v>
      </c>
      <c r="BH1356" s="224">
        <f>IF(N1356="sníž. přenesená",J1356,0)</f>
        <v>0</v>
      </c>
      <c r="BI1356" s="224">
        <f>IF(N1356="nulová",J1356,0)</f>
        <v>0</v>
      </c>
      <c r="BJ1356" s="23" t="s">
        <v>77</v>
      </c>
      <c r="BK1356" s="224">
        <f>ROUND(I1356*H1356,2)</f>
        <v>0</v>
      </c>
      <c r="BL1356" s="23" t="s">
        <v>248</v>
      </c>
      <c r="BM1356" s="23" t="s">
        <v>1677</v>
      </c>
    </row>
    <row r="1357" s="11" customFormat="1">
      <c r="B1357" s="228"/>
      <c r="C1357" s="229"/>
      <c r="D1357" s="225" t="s">
        <v>158</v>
      </c>
      <c r="E1357" s="230" t="s">
        <v>21</v>
      </c>
      <c r="F1357" s="231" t="s">
        <v>1667</v>
      </c>
      <c r="G1357" s="229"/>
      <c r="H1357" s="230" t="s">
        <v>21</v>
      </c>
      <c r="I1357" s="232"/>
      <c r="J1357" s="229"/>
      <c r="K1357" s="229"/>
      <c r="L1357" s="233"/>
      <c r="M1357" s="234"/>
      <c r="N1357" s="235"/>
      <c r="O1357" s="235"/>
      <c r="P1357" s="235"/>
      <c r="Q1357" s="235"/>
      <c r="R1357" s="235"/>
      <c r="S1357" s="235"/>
      <c r="T1357" s="236"/>
      <c r="AT1357" s="237" t="s">
        <v>158</v>
      </c>
      <c r="AU1357" s="237" t="s">
        <v>84</v>
      </c>
      <c r="AV1357" s="11" t="s">
        <v>77</v>
      </c>
      <c r="AW1357" s="11" t="s">
        <v>35</v>
      </c>
      <c r="AX1357" s="11" t="s">
        <v>72</v>
      </c>
      <c r="AY1357" s="237" t="s">
        <v>147</v>
      </c>
    </row>
    <row r="1358" s="12" customFormat="1">
      <c r="B1358" s="238"/>
      <c r="C1358" s="239"/>
      <c r="D1358" s="225" t="s">
        <v>158</v>
      </c>
      <c r="E1358" s="240" t="s">
        <v>21</v>
      </c>
      <c r="F1358" s="241" t="s">
        <v>1673</v>
      </c>
      <c r="G1358" s="239"/>
      <c r="H1358" s="242">
        <v>1</v>
      </c>
      <c r="I1358" s="243"/>
      <c r="J1358" s="239"/>
      <c r="K1358" s="239"/>
      <c r="L1358" s="244"/>
      <c r="M1358" s="245"/>
      <c r="N1358" s="246"/>
      <c r="O1358" s="246"/>
      <c r="P1358" s="246"/>
      <c r="Q1358" s="246"/>
      <c r="R1358" s="246"/>
      <c r="S1358" s="246"/>
      <c r="T1358" s="247"/>
      <c r="AT1358" s="248" t="s">
        <v>158</v>
      </c>
      <c r="AU1358" s="248" t="s">
        <v>84</v>
      </c>
      <c r="AV1358" s="12" t="s">
        <v>84</v>
      </c>
      <c r="AW1358" s="12" t="s">
        <v>35</v>
      </c>
      <c r="AX1358" s="12" t="s">
        <v>72</v>
      </c>
      <c r="AY1358" s="248" t="s">
        <v>147</v>
      </c>
    </row>
    <row r="1359" s="13" customFormat="1">
      <c r="B1359" s="249"/>
      <c r="C1359" s="250"/>
      <c r="D1359" s="225" t="s">
        <v>158</v>
      </c>
      <c r="E1359" s="251" t="s">
        <v>21</v>
      </c>
      <c r="F1359" s="252" t="s">
        <v>161</v>
      </c>
      <c r="G1359" s="250"/>
      <c r="H1359" s="253">
        <v>1</v>
      </c>
      <c r="I1359" s="254"/>
      <c r="J1359" s="250"/>
      <c r="K1359" s="250"/>
      <c r="L1359" s="255"/>
      <c r="M1359" s="256"/>
      <c r="N1359" s="257"/>
      <c r="O1359" s="257"/>
      <c r="P1359" s="257"/>
      <c r="Q1359" s="257"/>
      <c r="R1359" s="257"/>
      <c r="S1359" s="257"/>
      <c r="T1359" s="258"/>
      <c r="AT1359" s="259" t="s">
        <v>158</v>
      </c>
      <c r="AU1359" s="259" t="s">
        <v>84</v>
      </c>
      <c r="AV1359" s="13" t="s">
        <v>154</v>
      </c>
      <c r="AW1359" s="13" t="s">
        <v>35</v>
      </c>
      <c r="AX1359" s="13" t="s">
        <v>77</v>
      </c>
      <c r="AY1359" s="259" t="s">
        <v>147</v>
      </c>
    </row>
    <row r="1360" s="1" customFormat="1" ht="25.5" customHeight="1">
      <c r="B1360" s="45"/>
      <c r="C1360" s="213" t="s">
        <v>1678</v>
      </c>
      <c r="D1360" s="213" t="s">
        <v>149</v>
      </c>
      <c r="E1360" s="214" t="s">
        <v>1679</v>
      </c>
      <c r="F1360" s="215" t="s">
        <v>1680</v>
      </c>
      <c r="G1360" s="216" t="s">
        <v>1595</v>
      </c>
      <c r="H1360" s="217">
        <v>1</v>
      </c>
      <c r="I1360" s="218"/>
      <c r="J1360" s="219">
        <f>ROUND(I1360*H1360,2)</f>
        <v>0</v>
      </c>
      <c r="K1360" s="215" t="s">
        <v>153</v>
      </c>
      <c r="L1360" s="71"/>
      <c r="M1360" s="220" t="s">
        <v>21</v>
      </c>
      <c r="N1360" s="221" t="s">
        <v>43</v>
      </c>
      <c r="O1360" s="46"/>
      <c r="P1360" s="222">
        <f>O1360*H1360</f>
        <v>0</v>
      </c>
      <c r="Q1360" s="222">
        <v>0</v>
      </c>
      <c r="R1360" s="222">
        <f>Q1360*H1360</f>
        <v>0</v>
      </c>
      <c r="S1360" s="222">
        <v>0.018800000000000001</v>
      </c>
      <c r="T1360" s="223">
        <f>S1360*H1360</f>
        <v>0.018800000000000001</v>
      </c>
      <c r="AR1360" s="23" t="s">
        <v>248</v>
      </c>
      <c r="AT1360" s="23" t="s">
        <v>149</v>
      </c>
      <c r="AU1360" s="23" t="s">
        <v>84</v>
      </c>
      <c r="AY1360" s="23" t="s">
        <v>147</v>
      </c>
      <c r="BE1360" s="224">
        <f>IF(N1360="základní",J1360,0)</f>
        <v>0</v>
      </c>
      <c r="BF1360" s="224">
        <f>IF(N1360="snížená",J1360,0)</f>
        <v>0</v>
      </c>
      <c r="BG1360" s="224">
        <f>IF(N1360="zákl. přenesená",J1360,0)</f>
        <v>0</v>
      </c>
      <c r="BH1360" s="224">
        <f>IF(N1360="sníž. přenesená",J1360,0)</f>
        <v>0</v>
      </c>
      <c r="BI1360" s="224">
        <f>IF(N1360="nulová",J1360,0)</f>
        <v>0</v>
      </c>
      <c r="BJ1360" s="23" t="s">
        <v>77</v>
      </c>
      <c r="BK1360" s="224">
        <f>ROUND(I1360*H1360,2)</f>
        <v>0</v>
      </c>
      <c r="BL1360" s="23" t="s">
        <v>248</v>
      </c>
      <c r="BM1360" s="23" t="s">
        <v>1681</v>
      </c>
    </row>
    <row r="1361" s="11" customFormat="1">
      <c r="B1361" s="228"/>
      <c r="C1361" s="229"/>
      <c r="D1361" s="225" t="s">
        <v>158</v>
      </c>
      <c r="E1361" s="230" t="s">
        <v>21</v>
      </c>
      <c r="F1361" s="231" t="s">
        <v>972</v>
      </c>
      <c r="G1361" s="229"/>
      <c r="H1361" s="230" t="s">
        <v>21</v>
      </c>
      <c r="I1361" s="232"/>
      <c r="J1361" s="229"/>
      <c r="K1361" s="229"/>
      <c r="L1361" s="233"/>
      <c r="M1361" s="234"/>
      <c r="N1361" s="235"/>
      <c r="O1361" s="235"/>
      <c r="P1361" s="235"/>
      <c r="Q1361" s="235"/>
      <c r="R1361" s="235"/>
      <c r="S1361" s="235"/>
      <c r="T1361" s="236"/>
      <c r="AT1361" s="237" t="s">
        <v>158</v>
      </c>
      <c r="AU1361" s="237" t="s">
        <v>84</v>
      </c>
      <c r="AV1361" s="11" t="s">
        <v>77</v>
      </c>
      <c r="AW1361" s="11" t="s">
        <v>35</v>
      </c>
      <c r="AX1361" s="11" t="s">
        <v>72</v>
      </c>
      <c r="AY1361" s="237" t="s">
        <v>147</v>
      </c>
    </row>
    <row r="1362" s="12" customFormat="1">
      <c r="B1362" s="238"/>
      <c r="C1362" s="239"/>
      <c r="D1362" s="225" t="s">
        <v>158</v>
      </c>
      <c r="E1362" s="240" t="s">
        <v>21</v>
      </c>
      <c r="F1362" s="241" t="s">
        <v>1682</v>
      </c>
      <c r="G1362" s="239"/>
      <c r="H1362" s="242">
        <v>1</v>
      </c>
      <c r="I1362" s="243"/>
      <c r="J1362" s="239"/>
      <c r="K1362" s="239"/>
      <c r="L1362" s="244"/>
      <c r="M1362" s="245"/>
      <c r="N1362" s="246"/>
      <c r="O1362" s="246"/>
      <c r="P1362" s="246"/>
      <c r="Q1362" s="246"/>
      <c r="R1362" s="246"/>
      <c r="S1362" s="246"/>
      <c r="T1362" s="247"/>
      <c r="AT1362" s="248" t="s">
        <v>158</v>
      </c>
      <c r="AU1362" s="248" t="s">
        <v>84</v>
      </c>
      <c r="AV1362" s="12" t="s">
        <v>84</v>
      </c>
      <c r="AW1362" s="12" t="s">
        <v>35</v>
      </c>
      <c r="AX1362" s="12" t="s">
        <v>72</v>
      </c>
      <c r="AY1362" s="248" t="s">
        <v>147</v>
      </c>
    </row>
    <row r="1363" s="13" customFormat="1">
      <c r="B1363" s="249"/>
      <c r="C1363" s="250"/>
      <c r="D1363" s="225" t="s">
        <v>158</v>
      </c>
      <c r="E1363" s="251" t="s">
        <v>21</v>
      </c>
      <c r="F1363" s="252" t="s">
        <v>161</v>
      </c>
      <c r="G1363" s="250"/>
      <c r="H1363" s="253">
        <v>1</v>
      </c>
      <c r="I1363" s="254"/>
      <c r="J1363" s="250"/>
      <c r="K1363" s="250"/>
      <c r="L1363" s="255"/>
      <c r="M1363" s="256"/>
      <c r="N1363" s="257"/>
      <c r="O1363" s="257"/>
      <c r="P1363" s="257"/>
      <c r="Q1363" s="257"/>
      <c r="R1363" s="257"/>
      <c r="S1363" s="257"/>
      <c r="T1363" s="258"/>
      <c r="AT1363" s="259" t="s">
        <v>158</v>
      </c>
      <c r="AU1363" s="259" t="s">
        <v>84</v>
      </c>
      <c r="AV1363" s="13" t="s">
        <v>154</v>
      </c>
      <c r="AW1363" s="13" t="s">
        <v>35</v>
      </c>
      <c r="AX1363" s="13" t="s">
        <v>77</v>
      </c>
      <c r="AY1363" s="259" t="s">
        <v>147</v>
      </c>
    </row>
    <row r="1364" s="1" customFormat="1" ht="25.5" customHeight="1">
      <c r="B1364" s="45"/>
      <c r="C1364" s="213" t="s">
        <v>1683</v>
      </c>
      <c r="D1364" s="213" t="s">
        <v>149</v>
      </c>
      <c r="E1364" s="214" t="s">
        <v>1684</v>
      </c>
      <c r="F1364" s="215" t="s">
        <v>1685</v>
      </c>
      <c r="G1364" s="216" t="s">
        <v>1595</v>
      </c>
      <c r="H1364" s="217">
        <v>1</v>
      </c>
      <c r="I1364" s="218"/>
      <c r="J1364" s="219">
        <f>ROUND(I1364*H1364,2)</f>
        <v>0</v>
      </c>
      <c r="K1364" s="215" t="s">
        <v>153</v>
      </c>
      <c r="L1364" s="71"/>
      <c r="M1364" s="220" t="s">
        <v>21</v>
      </c>
      <c r="N1364" s="221" t="s">
        <v>43</v>
      </c>
      <c r="O1364" s="46"/>
      <c r="P1364" s="222">
        <f>O1364*H1364</f>
        <v>0</v>
      </c>
      <c r="Q1364" s="222">
        <v>0.0147</v>
      </c>
      <c r="R1364" s="222">
        <f>Q1364*H1364</f>
        <v>0.0147</v>
      </c>
      <c r="S1364" s="222">
        <v>0</v>
      </c>
      <c r="T1364" s="223">
        <f>S1364*H1364</f>
        <v>0</v>
      </c>
      <c r="AR1364" s="23" t="s">
        <v>248</v>
      </c>
      <c r="AT1364" s="23" t="s">
        <v>149</v>
      </c>
      <c r="AU1364" s="23" t="s">
        <v>84</v>
      </c>
      <c r="AY1364" s="23" t="s">
        <v>147</v>
      </c>
      <c r="BE1364" s="224">
        <f>IF(N1364="základní",J1364,0)</f>
        <v>0</v>
      </c>
      <c r="BF1364" s="224">
        <f>IF(N1364="snížená",J1364,0)</f>
        <v>0</v>
      </c>
      <c r="BG1364" s="224">
        <f>IF(N1364="zákl. přenesená",J1364,0)</f>
        <v>0</v>
      </c>
      <c r="BH1364" s="224">
        <f>IF(N1364="sníž. přenesená",J1364,0)</f>
        <v>0</v>
      </c>
      <c r="BI1364" s="224">
        <f>IF(N1364="nulová",J1364,0)</f>
        <v>0</v>
      </c>
      <c r="BJ1364" s="23" t="s">
        <v>77</v>
      </c>
      <c r="BK1364" s="224">
        <f>ROUND(I1364*H1364,2)</f>
        <v>0</v>
      </c>
      <c r="BL1364" s="23" t="s">
        <v>248</v>
      </c>
      <c r="BM1364" s="23" t="s">
        <v>1686</v>
      </c>
    </row>
    <row r="1365" s="11" customFormat="1">
      <c r="B1365" s="228"/>
      <c r="C1365" s="229"/>
      <c r="D1365" s="225" t="s">
        <v>158</v>
      </c>
      <c r="E1365" s="230" t="s">
        <v>21</v>
      </c>
      <c r="F1365" s="231" t="s">
        <v>1529</v>
      </c>
      <c r="G1365" s="229"/>
      <c r="H1365" s="230" t="s">
        <v>21</v>
      </c>
      <c r="I1365" s="232"/>
      <c r="J1365" s="229"/>
      <c r="K1365" s="229"/>
      <c r="L1365" s="233"/>
      <c r="M1365" s="234"/>
      <c r="N1365" s="235"/>
      <c r="O1365" s="235"/>
      <c r="P1365" s="235"/>
      <c r="Q1365" s="235"/>
      <c r="R1365" s="235"/>
      <c r="S1365" s="235"/>
      <c r="T1365" s="236"/>
      <c r="AT1365" s="237" t="s">
        <v>158</v>
      </c>
      <c r="AU1365" s="237" t="s">
        <v>84</v>
      </c>
      <c r="AV1365" s="11" t="s">
        <v>77</v>
      </c>
      <c r="AW1365" s="11" t="s">
        <v>35</v>
      </c>
      <c r="AX1365" s="11" t="s">
        <v>72</v>
      </c>
      <c r="AY1365" s="237" t="s">
        <v>147</v>
      </c>
    </row>
    <row r="1366" s="12" customFormat="1">
      <c r="B1366" s="238"/>
      <c r="C1366" s="239"/>
      <c r="D1366" s="225" t="s">
        <v>158</v>
      </c>
      <c r="E1366" s="240" t="s">
        <v>21</v>
      </c>
      <c r="F1366" s="241" t="s">
        <v>77</v>
      </c>
      <c r="G1366" s="239"/>
      <c r="H1366" s="242">
        <v>1</v>
      </c>
      <c r="I1366" s="243"/>
      <c r="J1366" s="239"/>
      <c r="K1366" s="239"/>
      <c r="L1366" s="244"/>
      <c r="M1366" s="245"/>
      <c r="N1366" s="246"/>
      <c r="O1366" s="246"/>
      <c r="P1366" s="246"/>
      <c r="Q1366" s="246"/>
      <c r="R1366" s="246"/>
      <c r="S1366" s="246"/>
      <c r="T1366" s="247"/>
      <c r="AT1366" s="248" t="s">
        <v>158</v>
      </c>
      <c r="AU1366" s="248" t="s">
        <v>84</v>
      </c>
      <c r="AV1366" s="12" t="s">
        <v>84</v>
      </c>
      <c r="AW1366" s="12" t="s">
        <v>35</v>
      </c>
      <c r="AX1366" s="12" t="s">
        <v>72</v>
      </c>
      <c r="AY1366" s="248" t="s">
        <v>147</v>
      </c>
    </row>
    <row r="1367" s="13" customFormat="1">
      <c r="B1367" s="249"/>
      <c r="C1367" s="250"/>
      <c r="D1367" s="225" t="s">
        <v>158</v>
      </c>
      <c r="E1367" s="251" t="s">
        <v>21</v>
      </c>
      <c r="F1367" s="252" t="s">
        <v>161</v>
      </c>
      <c r="G1367" s="250"/>
      <c r="H1367" s="253">
        <v>1</v>
      </c>
      <c r="I1367" s="254"/>
      <c r="J1367" s="250"/>
      <c r="K1367" s="250"/>
      <c r="L1367" s="255"/>
      <c r="M1367" s="256"/>
      <c r="N1367" s="257"/>
      <c r="O1367" s="257"/>
      <c r="P1367" s="257"/>
      <c r="Q1367" s="257"/>
      <c r="R1367" s="257"/>
      <c r="S1367" s="257"/>
      <c r="T1367" s="258"/>
      <c r="AT1367" s="259" t="s">
        <v>158</v>
      </c>
      <c r="AU1367" s="259" t="s">
        <v>84</v>
      </c>
      <c r="AV1367" s="13" t="s">
        <v>154</v>
      </c>
      <c r="AW1367" s="13" t="s">
        <v>35</v>
      </c>
      <c r="AX1367" s="13" t="s">
        <v>77</v>
      </c>
      <c r="AY1367" s="259" t="s">
        <v>147</v>
      </c>
    </row>
    <row r="1368" s="1" customFormat="1" ht="16.5" customHeight="1">
      <c r="B1368" s="45"/>
      <c r="C1368" s="213" t="s">
        <v>1687</v>
      </c>
      <c r="D1368" s="213" t="s">
        <v>149</v>
      </c>
      <c r="E1368" s="214" t="s">
        <v>1688</v>
      </c>
      <c r="F1368" s="215" t="s">
        <v>1689</v>
      </c>
      <c r="G1368" s="216" t="s">
        <v>1595</v>
      </c>
      <c r="H1368" s="217">
        <v>1</v>
      </c>
      <c r="I1368" s="218"/>
      <c r="J1368" s="219">
        <f>ROUND(I1368*H1368,2)</f>
        <v>0</v>
      </c>
      <c r="K1368" s="215" t="s">
        <v>153</v>
      </c>
      <c r="L1368" s="71"/>
      <c r="M1368" s="220" t="s">
        <v>21</v>
      </c>
      <c r="N1368" s="221" t="s">
        <v>43</v>
      </c>
      <c r="O1368" s="46"/>
      <c r="P1368" s="222">
        <f>O1368*H1368</f>
        <v>0</v>
      </c>
      <c r="Q1368" s="222">
        <v>0</v>
      </c>
      <c r="R1368" s="222">
        <f>Q1368*H1368</f>
        <v>0</v>
      </c>
      <c r="S1368" s="222">
        <v>0.00156</v>
      </c>
      <c r="T1368" s="223">
        <f>S1368*H1368</f>
        <v>0.00156</v>
      </c>
      <c r="AR1368" s="23" t="s">
        <v>248</v>
      </c>
      <c r="AT1368" s="23" t="s">
        <v>149</v>
      </c>
      <c r="AU1368" s="23" t="s">
        <v>84</v>
      </c>
      <c r="AY1368" s="23" t="s">
        <v>147</v>
      </c>
      <c r="BE1368" s="224">
        <f>IF(N1368="základní",J1368,0)</f>
        <v>0</v>
      </c>
      <c r="BF1368" s="224">
        <f>IF(N1368="snížená",J1368,0)</f>
        <v>0</v>
      </c>
      <c r="BG1368" s="224">
        <f>IF(N1368="zákl. přenesená",J1368,0)</f>
        <v>0</v>
      </c>
      <c r="BH1368" s="224">
        <f>IF(N1368="sníž. přenesená",J1368,0)</f>
        <v>0</v>
      </c>
      <c r="BI1368" s="224">
        <f>IF(N1368="nulová",J1368,0)</f>
        <v>0</v>
      </c>
      <c r="BJ1368" s="23" t="s">
        <v>77</v>
      </c>
      <c r="BK1368" s="224">
        <f>ROUND(I1368*H1368,2)</f>
        <v>0</v>
      </c>
      <c r="BL1368" s="23" t="s">
        <v>248</v>
      </c>
      <c r="BM1368" s="23" t="s">
        <v>1690</v>
      </c>
    </row>
    <row r="1369" s="11" customFormat="1">
      <c r="B1369" s="228"/>
      <c r="C1369" s="229"/>
      <c r="D1369" s="225" t="s">
        <v>158</v>
      </c>
      <c r="E1369" s="230" t="s">
        <v>21</v>
      </c>
      <c r="F1369" s="231" t="s">
        <v>972</v>
      </c>
      <c r="G1369" s="229"/>
      <c r="H1369" s="230" t="s">
        <v>21</v>
      </c>
      <c r="I1369" s="232"/>
      <c r="J1369" s="229"/>
      <c r="K1369" s="229"/>
      <c r="L1369" s="233"/>
      <c r="M1369" s="234"/>
      <c r="N1369" s="235"/>
      <c r="O1369" s="235"/>
      <c r="P1369" s="235"/>
      <c r="Q1369" s="235"/>
      <c r="R1369" s="235"/>
      <c r="S1369" s="235"/>
      <c r="T1369" s="236"/>
      <c r="AT1369" s="237" t="s">
        <v>158</v>
      </c>
      <c r="AU1369" s="237" t="s">
        <v>84</v>
      </c>
      <c r="AV1369" s="11" t="s">
        <v>77</v>
      </c>
      <c r="AW1369" s="11" t="s">
        <v>35</v>
      </c>
      <c r="AX1369" s="11" t="s">
        <v>72</v>
      </c>
      <c r="AY1369" s="237" t="s">
        <v>147</v>
      </c>
    </row>
    <row r="1370" s="12" customFormat="1">
      <c r="B1370" s="238"/>
      <c r="C1370" s="239"/>
      <c r="D1370" s="225" t="s">
        <v>158</v>
      </c>
      <c r="E1370" s="240" t="s">
        <v>21</v>
      </c>
      <c r="F1370" s="241" t="s">
        <v>1682</v>
      </c>
      <c r="G1370" s="239"/>
      <c r="H1370" s="242">
        <v>1</v>
      </c>
      <c r="I1370" s="243"/>
      <c r="J1370" s="239"/>
      <c r="K1370" s="239"/>
      <c r="L1370" s="244"/>
      <c r="M1370" s="245"/>
      <c r="N1370" s="246"/>
      <c r="O1370" s="246"/>
      <c r="P1370" s="246"/>
      <c r="Q1370" s="246"/>
      <c r="R1370" s="246"/>
      <c r="S1370" s="246"/>
      <c r="T1370" s="247"/>
      <c r="AT1370" s="248" t="s">
        <v>158</v>
      </c>
      <c r="AU1370" s="248" t="s">
        <v>84</v>
      </c>
      <c r="AV1370" s="12" t="s">
        <v>84</v>
      </c>
      <c r="AW1370" s="12" t="s">
        <v>35</v>
      </c>
      <c r="AX1370" s="12" t="s">
        <v>72</v>
      </c>
      <c r="AY1370" s="248" t="s">
        <v>147</v>
      </c>
    </row>
    <row r="1371" s="13" customFormat="1">
      <c r="B1371" s="249"/>
      <c r="C1371" s="250"/>
      <c r="D1371" s="225" t="s">
        <v>158</v>
      </c>
      <c r="E1371" s="251" t="s">
        <v>21</v>
      </c>
      <c r="F1371" s="252" t="s">
        <v>161</v>
      </c>
      <c r="G1371" s="250"/>
      <c r="H1371" s="253">
        <v>1</v>
      </c>
      <c r="I1371" s="254"/>
      <c r="J1371" s="250"/>
      <c r="K1371" s="250"/>
      <c r="L1371" s="255"/>
      <c r="M1371" s="256"/>
      <c r="N1371" s="257"/>
      <c r="O1371" s="257"/>
      <c r="P1371" s="257"/>
      <c r="Q1371" s="257"/>
      <c r="R1371" s="257"/>
      <c r="S1371" s="257"/>
      <c r="T1371" s="258"/>
      <c r="AT1371" s="259" t="s">
        <v>158</v>
      </c>
      <c r="AU1371" s="259" t="s">
        <v>84</v>
      </c>
      <c r="AV1371" s="13" t="s">
        <v>154</v>
      </c>
      <c r="AW1371" s="13" t="s">
        <v>35</v>
      </c>
      <c r="AX1371" s="13" t="s">
        <v>77</v>
      </c>
      <c r="AY1371" s="259" t="s">
        <v>147</v>
      </c>
    </row>
    <row r="1372" s="1" customFormat="1" ht="16.5" customHeight="1">
      <c r="B1372" s="45"/>
      <c r="C1372" s="213" t="s">
        <v>1691</v>
      </c>
      <c r="D1372" s="213" t="s">
        <v>149</v>
      </c>
      <c r="E1372" s="214" t="s">
        <v>1692</v>
      </c>
      <c r="F1372" s="215" t="s">
        <v>1693</v>
      </c>
      <c r="G1372" s="216" t="s">
        <v>1595</v>
      </c>
      <c r="H1372" s="217">
        <v>9</v>
      </c>
      <c r="I1372" s="218"/>
      <c r="J1372" s="219">
        <f>ROUND(I1372*H1372,2)</f>
        <v>0</v>
      </c>
      <c r="K1372" s="215" t="s">
        <v>153</v>
      </c>
      <c r="L1372" s="71"/>
      <c r="M1372" s="220" t="s">
        <v>21</v>
      </c>
      <c r="N1372" s="221" t="s">
        <v>43</v>
      </c>
      <c r="O1372" s="46"/>
      <c r="P1372" s="222">
        <f>O1372*H1372</f>
        <v>0</v>
      </c>
      <c r="Q1372" s="222">
        <v>0</v>
      </c>
      <c r="R1372" s="222">
        <f>Q1372*H1372</f>
        <v>0</v>
      </c>
      <c r="S1372" s="222">
        <v>0.00085999999999999998</v>
      </c>
      <c r="T1372" s="223">
        <f>S1372*H1372</f>
        <v>0.0077399999999999995</v>
      </c>
      <c r="AR1372" s="23" t="s">
        <v>248</v>
      </c>
      <c r="AT1372" s="23" t="s">
        <v>149</v>
      </c>
      <c r="AU1372" s="23" t="s">
        <v>84</v>
      </c>
      <c r="AY1372" s="23" t="s">
        <v>147</v>
      </c>
      <c r="BE1372" s="224">
        <f>IF(N1372="základní",J1372,0)</f>
        <v>0</v>
      </c>
      <c r="BF1372" s="224">
        <f>IF(N1372="snížená",J1372,0)</f>
        <v>0</v>
      </c>
      <c r="BG1372" s="224">
        <f>IF(N1372="zákl. přenesená",J1372,0)</f>
        <v>0</v>
      </c>
      <c r="BH1372" s="224">
        <f>IF(N1372="sníž. přenesená",J1372,0)</f>
        <v>0</v>
      </c>
      <c r="BI1372" s="224">
        <f>IF(N1372="nulová",J1372,0)</f>
        <v>0</v>
      </c>
      <c r="BJ1372" s="23" t="s">
        <v>77</v>
      </c>
      <c r="BK1372" s="224">
        <f>ROUND(I1372*H1372,2)</f>
        <v>0</v>
      </c>
      <c r="BL1372" s="23" t="s">
        <v>248</v>
      </c>
      <c r="BM1372" s="23" t="s">
        <v>1694</v>
      </c>
    </row>
    <row r="1373" s="11" customFormat="1">
      <c r="B1373" s="228"/>
      <c r="C1373" s="229"/>
      <c r="D1373" s="225" t="s">
        <v>158</v>
      </c>
      <c r="E1373" s="230" t="s">
        <v>21</v>
      </c>
      <c r="F1373" s="231" t="s">
        <v>972</v>
      </c>
      <c r="G1373" s="229"/>
      <c r="H1373" s="230" t="s">
        <v>21</v>
      </c>
      <c r="I1373" s="232"/>
      <c r="J1373" s="229"/>
      <c r="K1373" s="229"/>
      <c r="L1373" s="233"/>
      <c r="M1373" s="234"/>
      <c r="N1373" s="235"/>
      <c r="O1373" s="235"/>
      <c r="P1373" s="235"/>
      <c r="Q1373" s="235"/>
      <c r="R1373" s="235"/>
      <c r="S1373" s="235"/>
      <c r="T1373" s="236"/>
      <c r="AT1373" s="237" t="s">
        <v>158</v>
      </c>
      <c r="AU1373" s="237" t="s">
        <v>84</v>
      </c>
      <c r="AV1373" s="11" t="s">
        <v>77</v>
      </c>
      <c r="AW1373" s="11" t="s">
        <v>35</v>
      </c>
      <c r="AX1373" s="11" t="s">
        <v>72</v>
      </c>
      <c r="AY1373" s="237" t="s">
        <v>147</v>
      </c>
    </row>
    <row r="1374" s="12" customFormat="1">
      <c r="B1374" s="238"/>
      <c r="C1374" s="239"/>
      <c r="D1374" s="225" t="s">
        <v>158</v>
      </c>
      <c r="E1374" s="240" t="s">
        <v>21</v>
      </c>
      <c r="F1374" s="241" t="s">
        <v>1635</v>
      </c>
      <c r="G1374" s="239"/>
      <c r="H1374" s="242">
        <v>9</v>
      </c>
      <c r="I1374" s="243"/>
      <c r="J1374" s="239"/>
      <c r="K1374" s="239"/>
      <c r="L1374" s="244"/>
      <c r="M1374" s="245"/>
      <c r="N1374" s="246"/>
      <c r="O1374" s="246"/>
      <c r="P1374" s="246"/>
      <c r="Q1374" s="246"/>
      <c r="R1374" s="246"/>
      <c r="S1374" s="246"/>
      <c r="T1374" s="247"/>
      <c r="AT1374" s="248" t="s">
        <v>158</v>
      </c>
      <c r="AU1374" s="248" t="s">
        <v>84</v>
      </c>
      <c r="AV1374" s="12" t="s">
        <v>84</v>
      </c>
      <c r="AW1374" s="12" t="s">
        <v>35</v>
      </c>
      <c r="AX1374" s="12" t="s">
        <v>72</v>
      </c>
      <c r="AY1374" s="248" t="s">
        <v>147</v>
      </c>
    </row>
    <row r="1375" s="13" customFormat="1">
      <c r="B1375" s="249"/>
      <c r="C1375" s="250"/>
      <c r="D1375" s="225" t="s">
        <v>158</v>
      </c>
      <c r="E1375" s="251" t="s">
        <v>21</v>
      </c>
      <c r="F1375" s="252" t="s">
        <v>161</v>
      </c>
      <c r="G1375" s="250"/>
      <c r="H1375" s="253">
        <v>9</v>
      </c>
      <c r="I1375" s="254"/>
      <c r="J1375" s="250"/>
      <c r="K1375" s="250"/>
      <c r="L1375" s="255"/>
      <c r="M1375" s="256"/>
      <c r="N1375" s="257"/>
      <c r="O1375" s="257"/>
      <c r="P1375" s="257"/>
      <c r="Q1375" s="257"/>
      <c r="R1375" s="257"/>
      <c r="S1375" s="257"/>
      <c r="T1375" s="258"/>
      <c r="AT1375" s="259" t="s">
        <v>158</v>
      </c>
      <c r="AU1375" s="259" t="s">
        <v>84</v>
      </c>
      <c r="AV1375" s="13" t="s">
        <v>154</v>
      </c>
      <c r="AW1375" s="13" t="s">
        <v>35</v>
      </c>
      <c r="AX1375" s="13" t="s">
        <v>77</v>
      </c>
      <c r="AY1375" s="259" t="s">
        <v>147</v>
      </c>
    </row>
    <row r="1376" s="1" customFormat="1" ht="25.5" customHeight="1">
      <c r="B1376" s="45"/>
      <c r="C1376" s="213" t="s">
        <v>1695</v>
      </c>
      <c r="D1376" s="213" t="s">
        <v>149</v>
      </c>
      <c r="E1376" s="214" t="s">
        <v>1696</v>
      </c>
      <c r="F1376" s="215" t="s">
        <v>1697</v>
      </c>
      <c r="G1376" s="216" t="s">
        <v>1595</v>
      </c>
      <c r="H1376" s="217">
        <v>8</v>
      </c>
      <c r="I1376" s="218"/>
      <c r="J1376" s="219">
        <f>ROUND(I1376*H1376,2)</f>
        <v>0</v>
      </c>
      <c r="K1376" s="215" t="s">
        <v>153</v>
      </c>
      <c r="L1376" s="71"/>
      <c r="M1376" s="220" t="s">
        <v>21</v>
      </c>
      <c r="N1376" s="221" t="s">
        <v>43</v>
      </c>
      <c r="O1376" s="46"/>
      <c r="P1376" s="222">
        <f>O1376*H1376</f>
        <v>0</v>
      </c>
      <c r="Q1376" s="222">
        <v>0.0018</v>
      </c>
      <c r="R1376" s="222">
        <f>Q1376*H1376</f>
        <v>0.0144</v>
      </c>
      <c r="S1376" s="222">
        <v>0</v>
      </c>
      <c r="T1376" s="223">
        <f>S1376*H1376</f>
        <v>0</v>
      </c>
      <c r="AR1376" s="23" t="s">
        <v>248</v>
      </c>
      <c r="AT1376" s="23" t="s">
        <v>149</v>
      </c>
      <c r="AU1376" s="23" t="s">
        <v>84</v>
      </c>
      <c r="AY1376" s="23" t="s">
        <v>147</v>
      </c>
      <c r="BE1376" s="224">
        <f>IF(N1376="základní",J1376,0)</f>
        <v>0</v>
      </c>
      <c r="BF1376" s="224">
        <f>IF(N1376="snížená",J1376,0)</f>
        <v>0</v>
      </c>
      <c r="BG1376" s="224">
        <f>IF(N1376="zákl. přenesená",J1376,0)</f>
        <v>0</v>
      </c>
      <c r="BH1376" s="224">
        <f>IF(N1376="sníž. přenesená",J1376,0)</f>
        <v>0</v>
      </c>
      <c r="BI1376" s="224">
        <f>IF(N1376="nulová",J1376,0)</f>
        <v>0</v>
      </c>
      <c r="BJ1376" s="23" t="s">
        <v>77</v>
      </c>
      <c r="BK1376" s="224">
        <f>ROUND(I1376*H1376,2)</f>
        <v>0</v>
      </c>
      <c r="BL1376" s="23" t="s">
        <v>248</v>
      </c>
      <c r="BM1376" s="23" t="s">
        <v>1698</v>
      </c>
    </row>
    <row r="1377" s="1" customFormat="1">
      <c r="B1377" s="45"/>
      <c r="C1377" s="73"/>
      <c r="D1377" s="225" t="s">
        <v>156</v>
      </c>
      <c r="E1377" s="73"/>
      <c r="F1377" s="226" t="s">
        <v>1699</v>
      </c>
      <c r="G1377" s="73"/>
      <c r="H1377" s="73"/>
      <c r="I1377" s="184"/>
      <c r="J1377" s="73"/>
      <c r="K1377" s="73"/>
      <c r="L1377" s="71"/>
      <c r="M1377" s="227"/>
      <c r="N1377" s="46"/>
      <c r="O1377" s="46"/>
      <c r="P1377" s="46"/>
      <c r="Q1377" s="46"/>
      <c r="R1377" s="46"/>
      <c r="S1377" s="46"/>
      <c r="T1377" s="94"/>
      <c r="AT1377" s="23" t="s">
        <v>156</v>
      </c>
      <c r="AU1377" s="23" t="s">
        <v>84</v>
      </c>
    </row>
    <row r="1378" s="11" customFormat="1">
      <c r="B1378" s="228"/>
      <c r="C1378" s="229"/>
      <c r="D1378" s="225" t="s">
        <v>158</v>
      </c>
      <c r="E1378" s="230" t="s">
        <v>21</v>
      </c>
      <c r="F1378" s="231" t="s">
        <v>1529</v>
      </c>
      <c r="G1378" s="229"/>
      <c r="H1378" s="230" t="s">
        <v>21</v>
      </c>
      <c r="I1378" s="232"/>
      <c r="J1378" s="229"/>
      <c r="K1378" s="229"/>
      <c r="L1378" s="233"/>
      <c r="M1378" s="234"/>
      <c r="N1378" s="235"/>
      <c r="O1378" s="235"/>
      <c r="P1378" s="235"/>
      <c r="Q1378" s="235"/>
      <c r="R1378" s="235"/>
      <c r="S1378" s="235"/>
      <c r="T1378" s="236"/>
      <c r="AT1378" s="237" t="s">
        <v>158</v>
      </c>
      <c r="AU1378" s="237" t="s">
        <v>84</v>
      </c>
      <c r="AV1378" s="11" t="s">
        <v>77</v>
      </c>
      <c r="AW1378" s="11" t="s">
        <v>35</v>
      </c>
      <c r="AX1378" s="11" t="s">
        <v>72</v>
      </c>
      <c r="AY1378" s="237" t="s">
        <v>147</v>
      </c>
    </row>
    <row r="1379" s="12" customFormat="1">
      <c r="B1379" s="238"/>
      <c r="C1379" s="239"/>
      <c r="D1379" s="225" t="s">
        <v>158</v>
      </c>
      <c r="E1379" s="240" t="s">
        <v>21</v>
      </c>
      <c r="F1379" s="241" t="s">
        <v>193</v>
      </c>
      <c r="G1379" s="239"/>
      <c r="H1379" s="242">
        <v>8</v>
      </c>
      <c r="I1379" s="243"/>
      <c r="J1379" s="239"/>
      <c r="K1379" s="239"/>
      <c r="L1379" s="244"/>
      <c r="M1379" s="245"/>
      <c r="N1379" s="246"/>
      <c r="O1379" s="246"/>
      <c r="P1379" s="246"/>
      <c r="Q1379" s="246"/>
      <c r="R1379" s="246"/>
      <c r="S1379" s="246"/>
      <c r="T1379" s="247"/>
      <c r="AT1379" s="248" t="s">
        <v>158</v>
      </c>
      <c r="AU1379" s="248" t="s">
        <v>84</v>
      </c>
      <c r="AV1379" s="12" t="s">
        <v>84</v>
      </c>
      <c r="AW1379" s="12" t="s">
        <v>35</v>
      </c>
      <c r="AX1379" s="12" t="s">
        <v>72</v>
      </c>
      <c r="AY1379" s="248" t="s">
        <v>147</v>
      </c>
    </row>
    <row r="1380" s="13" customFormat="1">
      <c r="B1380" s="249"/>
      <c r="C1380" s="250"/>
      <c r="D1380" s="225" t="s">
        <v>158</v>
      </c>
      <c r="E1380" s="251" t="s">
        <v>21</v>
      </c>
      <c r="F1380" s="252" t="s">
        <v>161</v>
      </c>
      <c r="G1380" s="250"/>
      <c r="H1380" s="253">
        <v>8</v>
      </c>
      <c r="I1380" s="254"/>
      <c r="J1380" s="250"/>
      <c r="K1380" s="250"/>
      <c r="L1380" s="255"/>
      <c r="M1380" s="256"/>
      <c r="N1380" s="257"/>
      <c r="O1380" s="257"/>
      <c r="P1380" s="257"/>
      <c r="Q1380" s="257"/>
      <c r="R1380" s="257"/>
      <c r="S1380" s="257"/>
      <c r="T1380" s="258"/>
      <c r="AT1380" s="259" t="s">
        <v>158</v>
      </c>
      <c r="AU1380" s="259" t="s">
        <v>84</v>
      </c>
      <c r="AV1380" s="13" t="s">
        <v>154</v>
      </c>
      <c r="AW1380" s="13" t="s">
        <v>35</v>
      </c>
      <c r="AX1380" s="13" t="s">
        <v>77</v>
      </c>
      <c r="AY1380" s="259" t="s">
        <v>147</v>
      </c>
    </row>
    <row r="1381" s="1" customFormat="1" ht="16.5" customHeight="1">
      <c r="B1381" s="45"/>
      <c r="C1381" s="213" t="s">
        <v>1700</v>
      </c>
      <c r="D1381" s="213" t="s">
        <v>149</v>
      </c>
      <c r="E1381" s="214" t="s">
        <v>1701</v>
      </c>
      <c r="F1381" s="215" t="s">
        <v>1702</v>
      </c>
      <c r="G1381" s="216" t="s">
        <v>1595</v>
      </c>
      <c r="H1381" s="217">
        <v>17</v>
      </c>
      <c r="I1381" s="218"/>
      <c r="J1381" s="219">
        <f>ROUND(I1381*H1381,2)</f>
        <v>0</v>
      </c>
      <c r="K1381" s="215" t="s">
        <v>153</v>
      </c>
      <c r="L1381" s="71"/>
      <c r="M1381" s="220" t="s">
        <v>21</v>
      </c>
      <c r="N1381" s="221" t="s">
        <v>43</v>
      </c>
      <c r="O1381" s="46"/>
      <c r="P1381" s="222">
        <f>O1381*H1381</f>
        <v>0</v>
      </c>
      <c r="Q1381" s="222">
        <v>0.0018</v>
      </c>
      <c r="R1381" s="222">
        <f>Q1381*H1381</f>
        <v>0.030599999999999999</v>
      </c>
      <c r="S1381" s="222">
        <v>0</v>
      </c>
      <c r="T1381" s="223">
        <f>S1381*H1381</f>
        <v>0</v>
      </c>
      <c r="AR1381" s="23" t="s">
        <v>248</v>
      </c>
      <c r="AT1381" s="23" t="s">
        <v>149</v>
      </c>
      <c r="AU1381" s="23" t="s">
        <v>84</v>
      </c>
      <c r="AY1381" s="23" t="s">
        <v>147</v>
      </c>
      <c r="BE1381" s="224">
        <f>IF(N1381="základní",J1381,0)</f>
        <v>0</v>
      </c>
      <c r="BF1381" s="224">
        <f>IF(N1381="snížená",J1381,0)</f>
        <v>0</v>
      </c>
      <c r="BG1381" s="224">
        <f>IF(N1381="zákl. přenesená",J1381,0)</f>
        <v>0</v>
      </c>
      <c r="BH1381" s="224">
        <f>IF(N1381="sníž. přenesená",J1381,0)</f>
        <v>0</v>
      </c>
      <c r="BI1381" s="224">
        <f>IF(N1381="nulová",J1381,0)</f>
        <v>0</v>
      </c>
      <c r="BJ1381" s="23" t="s">
        <v>77</v>
      </c>
      <c r="BK1381" s="224">
        <f>ROUND(I1381*H1381,2)</f>
        <v>0</v>
      </c>
      <c r="BL1381" s="23" t="s">
        <v>248</v>
      </c>
      <c r="BM1381" s="23" t="s">
        <v>1703</v>
      </c>
    </row>
    <row r="1382" s="1" customFormat="1">
      <c r="B1382" s="45"/>
      <c r="C1382" s="73"/>
      <c r="D1382" s="225" t="s">
        <v>156</v>
      </c>
      <c r="E1382" s="73"/>
      <c r="F1382" s="226" t="s">
        <v>1704</v>
      </c>
      <c r="G1382" s="73"/>
      <c r="H1382" s="73"/>
      <c r="I1382" s="184"/>
      <c r="J1382" s="73"/>
      <c r="K1382" s="73"/>
      <c r="L1382" s="71"/>
      <c r="M1382" s="227"/>
      <c r="N1382" s="46"/>
      <c r="O1382" s="46"/>
      <c r="P1382" s="46"/>
      <c r="Q1382" s="46"/>
      <c r="R1382" s="46"/>
      <c r="S1382" s="46"/>
      <c r="T1382" s="94"/>
      <c r="AT1382" s="23" t="s">
        <v>156</v>
      </c>
      <c r="AU1382" s="23" t="s">
        <v>84</v>
      </c>
    </row>
    <row r="1383" s="11" customFormat="1">
      <c r="B1383" s="228"/>
      <c r="C1383" s="229"/>
      <c r="D1383" s="225" t="s">
        <v>158</v>
      </c>
      <c r="E1383" s="230" t="s">
        <v>21</v>
      </c>
      <c r="F1383" s="231" t="s">
        <v>1529</v>
      </c>
      <c r="G1383" s="229"/>
      <c r="H1383" s="230" t="s">
        <v>21</v>
      </c>
      <c r="I1383" s="232"/>
      <c r="J1383" s="229"/>
      <c r="K1383" s="229"/>
      <c r="L1383" s="233"/>
      <c r="M1383" s="234"/>
      <c r="N1383" s="235"/>
      <c r="O1383" s="235"/>
      <c r="P1383" s="235"/>
      <c r="Q1383" s="235"/>
      <c r="R1383" s="235"/>
      <c r="S1383" s="235"/>
      <c r="T1383" s="236"/>
      <c r="AT1383" s="237" t="s">
        <v>158</v>
      </c>
      <c r="AU1383" s="237" t="s">
        <v>84</v>
      </c>
      <c r="AV1383" s="11" t="s">
        <v>77</v>
      </c>
      <c r="AW1383" s="11" t="s">
        <v>35</v>
      </c>
      <c r="AX1383" s="11" t="s">
        <v>72</v>
      </c>
      <c r="AY1383" s="237" t="s">
        <v>147</v>
      </c>
    </row>
    <row r="1384" s="12" customFormat="1">
      <c r="B1384" s="238"/>
      <c r="C1384" s="239"/>
      <c r="D1384" s="225" t="s">
        <v>158</v>
      </c>
      <c r="E1384" s="240" t="s">
        <v>21</v>
      </c>
      <c r="F1384" s="241" t="s">
        <v>255</v>
      </c>
      <c r="G1384" s="239"/>
      <c r="H1384" s="242">
        <v>17</v>
      </c>
      <c r="I1384" s="243"/>
      <c r="J1384" s="239"/>
      <c r="K1384" s="239"/>
      <c r="L1384" s="244"/>
      <c r="M1384" s="245"/>
      <c r="N1384" s="246"/>
      <c r="O1384" s="246"/>
      <c r="P1384" s="246"/>
      <c r="Q1384" s="246"/>
      <c r="R1384" s="246"/>
      <c r="S1384" s="246"/>
      <c r="T1384" s="247"/>
      <c r="AT1384" s="248" t="s">
        <v>158</v>
      </c>
      <c r="AU1384" s="248" t="s">
        <v>84</v>
      </c>
      <c r="AV1384" s="12" t="s">
        <v>84</v>
      </c>
      <c r="AW1384" s="12" t="s">
        <v>35</v>
      </c>
      <c r="AX1384" s="12" t="s">
        <v>72</v>
      </c>
      <c r="AY1384" s="248" t="s">
        <v>147</v>
      </c>
    </row>
    <row r="1385" s="13" customFormat="1">
      <c r="B1385" s="249"/>
      <c r="C1385" s="250"/>
      <c r="D1385" s="225" t="s">
        <v>158</v>
      </c>
      <c r="E1385" s="251" t="s">
        <v>21</v>
      </c>
      <c r="F1385" s="252" t="s">
        <v>161</v>
      </c>
      <c r="G1385" s="250"/>
      <c r="H1385" s="253">
        <v>17</v>
      </c>
      <c r="I1385" s="254"/>
      <c r="J1385" s="250"/>
      <c r="K1385" s="250"/>
      <c r="L1385" s="255"/>
      <c r="M1385" s="256"/>
      <c r="N1385" s="257"/>
      <c r="O1385" s="257"/>
      <c r="P1385" s="257"/>
      <c r="Q1385" s="257"/>
      <c r="R1385" s="257"/>
      <c r="S1385" s="257"/>
      <c r="T1385" s="258"/>
      <c r="AT1385" s="259" t="s">
        <v>158</v>
      </c>
      <c r="AU1385" s="259" t="s">
        <v>84</v>
      </c>
      <c r="AV1385" s="13" t="s">
        <v>154</v>
      </c>
      <c r="AW1385" s="13" t="s">
        <v>35</v>
      </c>
      <c r="AX1385" s="13" t="s">
        <v>77</v>
      </c>
      <c r="AY1385" s="259" t="s">
        <v>147</v>
      </c>
    </row>
    <row r="1386" s="1" customFormat="1" ht="16.5" customHeight="1">
      <c r="B1386" s="45"/>
      <c r="C1386" s="213" t="s">
        <v>1705</v>
      </c>
      <c r="D1386" s="213" t="s">
        <v>149</v>
      </c>
      <c r="E1386" s="214" t="s">
        <v>1706</v>
      </c>
      <c r="F1386" s="215" t="s">
        <v>1707</v>
      </c>
      <c r="G1386" s="216" t="s">
        <v>367</v>
      </c>
      <c r="H1386" s="217">
        <v>2</v>
      </c>
      <c r="I1386" s="218"/>
      <c r="J1386" s="219">
        <f>ROUND(I1386*H1386,2)</f>
        <v>0</v>
      </c>
      <c r="K1386" s="215" t="s">
        <v>153</v>
      </c>
      <c r="L1386" s="71"/>
      <c r="M1386" s="220" t="s">
        <v>21</v>
      </c>
      <c r="N1386" s="221" t="s">
        <v>43</v>
      </c>
      <c r="O1386" s="46"/>
      <c r="P1386" s="222">
        <f>O1386*H1386</f>
        <v>0</v>
      </c>
      <c r="Q1386" s="222">
        <v>0</v>
      </c>
      <c r="R1386" s="222">
        <f>Q1386*H1386</f>
        <v>0</v>
      </c>
      <c r="S1386" s="222">
        <v>0.0022499999999999998</v>
      </c>
      <c r="T1386" s="223">
        <f>S1386*H1386</f>
        <v>0.0044999999999999997</v>
      </c>
      <c r="AR1386" s="23" t="s">
        <v>248</v>
      </c>
      <c r="AT1386" s="23" t="s">
        <v>149</v>
      </c>
      <c r="AU1386" s="23" t="s">
        <v>84</v>
      </c>
      <c r="AY1386" s="23" t="s">
        <v>147</v>
      </c>
      <c r="BE1386" s="224">
        <f>IF(N1386="základní",J1386,0)</f>
        <v>0</v>
      </c>
      <c r="BF1386" s="224">
        <f>IF(N1386="snížená",J1386,0)</f>
        <v>0</v>
      </c>
      <c r="BG1386" s="224">
        <f>IF(N1386="zákl. přenesená",J1386,0)</f>
        <v>0</v>
      </c>
      <c r="BH1386" s="224">
        <f>IF(N1386="sníž. přenesená",J1386,0)</f>
        <v>0</v>
      </c>
      <c r="BI1386" s="224">
        <f>IF(N1386="nulová",J1386,0)</f>
        <v>0</v>
      </c>
      <c r="BJ1386" s="23" t="s">
        <v>77</v>
      </c>
      <c r="BK1386" s="224">
        <f>ROUND(I1386*H1386,2)</f>
        <v>0</v>
      </c>
      <c r="BL1386" s="23" t="s">
        <v>248</v>
      </c>
      <c r="BM1386" s="23" t="s">
        <v>1708</v>
      </c>
    </row>
    <row r="1387" s="11" customFormat="1">
      <c r="B1387" s="228"/>
      <c r="C1387" s="229"/>
      <c r="D1387" s="225" t="s">
        <v>158</v>
      </c>
      <c r="E1387" s="230" t="s">
        <v>21</v>
      </c>
      <c r="F1387" s="231" t="s">
        <v>972</v>
      </c>
      <c r="G1387" s="229"/>
      <c r="H1387" s="230" t="s">
        <v>21</v>
      </c>
      <c r="I1387" s="232"/>
      <c r="J1387" s="229"/>
      <c r="K1387" s="229"/>
      <c r="L1387" s="233"/>
      <c r="M1387" s="234"/>
      <c r="N1387" s="235"/>
      <c r="O1387" s="235"/>
      <c r="P1387" s="235"/>
      <c r="Q1387" s="235"/>
      <c r="R1387" s="235"/>
      <c r="S1387" s="235"/>
      <c r="T1387" s="236"/>
      <c r="AT1387" s="237" t="s">
        <v>158</v>
      </c>
      <c r="AU1387" s="237" t="s">
        <v>84</v>
      </c>
      <c r="AV1387" s="11" t="s">
        <v>77</v>
      </c>
      <c r="AW1387" s="11" t="s">
        <v>35</v>
      </c>
      <c r="AX1387" s="11" t="s">
        <v>72</v>
      </c>
      <c r="AY1387" s="237" t="s">
        <v>147</v>
      </c>
    </row>
    <row r="1388" s="12" customFormat="1">
      <c r="B1388" s="238"/>
      <c r="C1388" s="239"/>
      <c r="D1388" s="225" t="s">
        <v>158</v>
      </c>
      <c r="E1388" s="240" t="s">
        <v>21</v>
      </c>
      <c r="F1388" s="241" t="s">
        <v>1653</v>
      </c>
      <c r="G1388" s="239"/>
      <c r="H1388" s="242">
        <v>2</v>
      </c>
      <c r="I1388" s="243"/>
      <c r="J1388" s="239"/>
      <c r="K1388" s="239"/>
      <c r="L1388" s="244"/>
      <c r="M1388" s="245"/>
      <c r="N1388" s="246"/>
      <c r="O1388" s="246"/>
      <c r="P1388" s="246"/>
      <c r="Q1388" s="246"/>
      <c r="R1388" s="246"/>
      <c r="S1388" s="246"/>
      <c r="T1388" s="247"/>
      <c r="AT1388" s="248" t="s">
        <v>158</v>
      </c>
      <c r="AU1388" s="248" t="s">
        <v>84</v>
      </c>
      <c r="AV1388" s="12" t="s">
        <v>84</v>
      </c>
      <c r="AW1388" s="12" t="s">
        <v>35</v>
      </c>
      <c r="AX1388" s="12" t="s">
        <v>72</v>
      </c>
      <c r="AY1388" s="248" t="s">
        <v>147</v>
      </c>
    </row>
    <row r="1389" s="13" customFormat="1">
      <c r="B1389" s="249"/>
      <c r="C1389" s="250"/>
      <c r="D1389" s="225" t="s">
        <v>158</v>
      </c>
      <c r="E1389" s="251" t="s">
        <v>21</v>
      </c>
      <c r="F1389" s="252" t="s">
        <v>161</v>
      </c>
      <c r="G1389" s="250"/>
      <c r="H1389" s="253">
        <v>2</v>
      </c>
      <c r="I1389" s="254"/>
      <c r="J1389" s="250"/>
      <c r="K1389" s="250"/>
      <c r="L1389" s="255"/>
      <c r="M1389" s="256"/>
      <c r="N1389" s="257"/>
      <c r="O1389" s="257"/>
      <c r="P1389" s="257"/>
      <c r="Q1389" s="257"/>
      <c r="R1389" s="257"/>
      <c r="S1389" s="257"/>
      <c r="T1389" s="258"/>
      <c r="AT1389" s="259" t="s">
        <v>158</v>
      </c>
      <c r="AU1389" s="259" t="s">
        <v>84</v>
      </c>
      <c r="AV1389" s="13" t="s">
        <v>154</v>
      </c>
      <c r="AW1389" s="13" t="s">
        <v>35</v>
      </c>
      <c r="AX1389" s="13" t="s">
        <v>77</v>
      </c>
      <c r="AY1389" s="259" t="s">
        <v>147</v>
      </c>
    </row>
    <row r="1390" s="1" customFormat="1" ht="16.5" customHeight="1">
      <c r="B1390" s="45"/>
      <c r="C1390" s="213" t="s">
        <v>1709</v>
      </c>
      <c r="D1390" s="213" t="s">
        <v>149</v>
      </c>
      <c r="E1390" s="214" t="s">
        <v>1710</v>
      </c>
      <c r="F1390" s="215" t="s">
        <v>1711</v>
      </c>
      <c r="G1390" s="216" t="s">
        <v>1595</v>
      </c>
      <c r="H1390" s="217">
        <v>1</v>
      </c>
      <c r="I1390" s="218"/>
      <c r="J1390" s="219">
        <f>ROUND(I1390*H1390,2)</f>
        <v>0</v>
      </c>
      <c r="K1390" s="215" t="s">
        <v>153</v>
      </c>
      <c r="L1390" s="71"/>
      <c r="M1390" s="220" t="s">
        <v>21</v>
      </c>
      <c r="N1390" s="221" t="s">
        <v>43</v>
      </c>
      <c r="O1390" s="46"/>
      <c r="P1390" s="222">
        <f>O1390*H1390</f>
        <v>0</v>
      </c>
      <c r="Q1390" s="222">
        <v>0.0018400000000000001</v>
      </c>
      <c r="R1390" s="222">
        <f>Q1390*H1390</f>
        <v>0.0018400000000000001</v>
      </c>
      <c r="S1390" s="222">
        <v>0</v>
      </c>
      <c r="T1390" s="223">
        <f>S1390*H1390</f>
        <v>0</v>
      </c>
      <c r="AR1390" s="23" t="s">
        <v>248</v>
      </c>
      <c r="AT1390" s="23" t="s">
        <v>149</v>
      </c>
      <c r="AU1390" s="23" t="s">
        <v>84</v>
      </c>
      <c r="AY1390" s="23" t="s">
        <v>147</v>
      </c>
      <c r="BE1390" s="224">
        <f>IF(N1390="základní",J1390,0)</f>
        <v>0</v>
      </c>
      <c r="BF1390" s="224">
        <f>IF(N1390="snížená",J1390,0)</f>
        <v>0</v>
      </c>
      <c r="BG1390" s="224">
        <f>IF(N1390="zákl. přenesená",J1390,0)</f>
        <v>0</v>
      </c>
      <c r="BH1390" s="224">
        <f>IF(N1390="sníž. přenesená",J1390,0)</f>
        <v>0</v>
      </c>
      <c r="BI1390" s="224">
        <f>IF(N1390="nulová",J1390,0)</f>
        <v>0</v>
      </c>
      <c r="BJ1390" s="23" t="s">
        <v>77</v>
      </c>
      <c r="BK1390" s="224">
        <f>ROUND(I1390*H1390,2)</f>
        <v>0</v>
      </c>
      <c r="BL1390" s="23" t="s">
        <v>248</v>
      </c>
      <c r="BM1390" s="23" t="s">
        <v>1712</v>
      </c>
    </row>
    <row r="1391" s="1" customFormat="1">
      <c r="B1391" s="45"/>
      <c r="C1391" s="73"/>
      <c r="D1391" s="225" t="s">
        <v>156</v>
      </c>
      <c r="E1391" s="73"/>
      <c r="F1391" s="226" t="s">
        <v>1713</v>
      </c>
      <c r="G1391" s="73"/>
      <c r="H1391" s="73"/>
      <c r="I1391" s="184"/>
      <c r="J1391" s="73"/>
      <c r="K1391" s="73"/>
      <c r="L1391" s="71"/>
      <c r="M1391" s="227"/>
      <c r="N1391" s="46"/>
      <c r="O1391" s="46"/>
      <c r="P1391" s="46"/>
      <c r="Q1391" s="46"/>
      <c r="R1391" s="46"/>
      <c r="S1391" s="46"/>
      <c r="T1391" s="94"/>
      <c r="AT1391" s="23" t="s">
        <v>156</v>
      </c>
      <c r="AU1391" s="23" t="s">
        <v>84</v>
      </c>
    </row>
    <row r="1392" s="11" customFormat="1">
      <c r="B1392" s="228"/>
      <c r="C1392" s="229"/>
      <c r="D1392" s="225" t="s">
        <v>158</v>
      </c>
      <c r="E1392" s="230" t="s">
        <v>21</v>
      </c>
      <c r="F1392" s="231" t="s">
        <v>1529</v>
      </c>
      <c r="G1392" s="229"/>
      <c r="H1392" s="230" t="s">
        <v>21</v>
      </c>
      <c r="I1392" s="232"/>
      <c r="J1392" s="229"/>
      <c r="K1392" s="229"/>
      <c r="L1392" s="233"/>
      <c r="M1392" s="234"/>
      <c r="N1392" s="235"/>
      <c r="O1392" s="235"/>
      <c r="P1392" s="235"/>
      <c r="Q1392" s="235"/>
      <c r="R1392" s="235"/>
      <c r="S1392" s="235"/>
      <c r="T1392" s="236"/>
      <c r="AT1392" s="237" t="s">
        <v>158</v>
      </c>
      <c r="AU1392" s="237" t="s">
        <v>84</v>
      </c>
      <c r="AV1392" s="11" t="s">
        <v>77</v>
      </c>
      <c r="AW1392" s="11" t="s">
        <v>35</v>
      </c>
      <c r="AX1392" s="11" t="s">
        <v>72</v>
      </c>
      <c r="AY1392" s="237" t="s">
        <v>147</v>
      </c>
    </row>
    <row r="1393" s="12" customFormat="1">
      <c r="B1393" s="238"/>
      <c r="C1393" s="239"/>
      <c r="D1393" s="225" t="s">
        <v>158</v>
      </c>
      <c r="E1393" s="240" t="s">
        <v>21</v>
      </c>
      <c r="F1393" s="241" t="s">
        <v>77</v>
      </c>
      <c r="G1393" s="239"/>
      <c r="H1393" s="242">
        <v>1</v>
      </c>
      <c r="I1393" s="243"/>
      <c r="J1393" s="239"/>
      <c r="K1393" s="239"/>
      <c r="L1393" s="244"/>
      <c r="M1393" s="245"/>
      <c r="N1393" s="246"/>
      <c r="O1393" s="246"/>
      <c r="P1393" s="246"/>
      <c r="Q1393" s="246"/>
      <c r="R1393" s="246"/>
      <c r="S1393" s="246"/>
      <c r="T1393" s="247"/>
      <c r="AT1393" s="248" t="s">
        <v>158</v>
      </c>
      <c r="AU1393" s="248" t="s">
        <v>84</v>
      </c>
      <c r="AV1393" s="12" t="s">
        <v>84</v>
      </c>
      <c r="AW1393" s="12" t="s">
        <v>35</v>
      </c>
      <c r="AX1393" s="12" t="s">
        <v>72</v>
      </c>
      <c r="AY1393" s="248" t="s">
        <v>147</v>
      </c>
    </row>
    <row r="1394" s="13" customFormat="1">
      <c r="B1394" s="249"/>
      <c r="C1394" s="250"/>
      <c r="D1394" s="225" t="s">
        <v>158</v>
      </c>
      <c r="E1394" s="251" t="s">
        <v>21</v>
      </c>
      <c r="F1394" s="252" t="s">
        <v>161</v>
      </c>
      <c r="G1394" s="250"/>
      <c r="H1394" s="253">
        <v>1</v>
      </c>
      <c r="I1394" s="254"/>
      <c r="J1394" s="250"/>
      <c r="K1394" s="250"/>
      <c r="L1394" s="255"/>
      <c r="M1394" s="256"/>
      <c r="N1394" s="257"/>
      <c r="O1394" s="257"/>
      <c r="P1394" s="257"/>
      <c r="Q1394" s="257"/>
      <c r="R1394" s="257"/>
      <c r="S1394" s="257"/>
      <c r="T1394" s="258"/>
      <c r="AT1394" s="259" t="s">
        <v>158</v>
      </c>
      <c r="AU1394" s="259" t="s">
        <v>84</v>
      </c>
      <c r="AV1394" s="13" t="s">
        <v>154</v>
      </c>
      <c r="AW1394" s="13" t="s">
        <v>35</v>
      </c>
      <c r="AX1394" s="13" t="s">
        <v>77</v>
      </c>
      <c r="AY1394" s="259" t="s">
        <v>147</v>
      </c>
    </row>
    <row r="1395" s="1" customFormat="1" ht="16.5" customHeight="1">
      <c r="B1395" s="45"/>
      <c r="C1395" s="213" t="s">
        <v>1714</v>
      </c>
      <c r="D1395" s="213" t="s">
        <v>149</v>
      </c>
      <c r="E1395" s="214" t="s">
        <v>1715</v>
      </c>
      <c r="F1395" s="215" t="s">
        <v>1716</v>
      </c>
      <c r="G1395" s="216" t="s">
        <v>367</v>
      </c>
      <c r="H1395" s="217">
        <v>17</v>
      </c>
      <c r="I1395" s="218"/>
      <c r="J1395" s="219">
        <f>ROUND(I1395*H1395,2)</f>
        <v>0</v>
      </c>
      <c r="K1395" s="215" t="s">
        <v>153</v>
      </c>
      <c r="L1395" s="71"/>
      <c r="M1395" s="220" t="s">
        <v>21</v>
      </c>
      <c r="N1395" s="221" t="s">
        <v>43</v>
      </c>
      <c r="O1395" s="46"/>
      <c r="P1395" s="222">
        <f>O1395*H1395</f>
        <v>0</v>
      </c>
      <c r="Q1395" s="222">
        <v>0.00023000000000000001</v>
      </c>
      <c r="R1395" s="222">
        <f>Q1395*H1395</f>
        <v>0.0039100000000000003</v>
      </c>
      <c r="S1395" s="222">
        <v>0</v>
      </c>
      <c r="T1395" s="223">
        <f>S1395*H1395</f>
        <v>0</v>
      </c>
      <c r="AR1395" s="23" t="s">
        <v>248</v>
      </c>
      <c r="AT1395" s="23" t="s">
        <v>149</v>
      </c>
      <c r="AU1395" s="23" t="s">
        <v>84</v>
      </c>
      <c r="AY1395" s="23" t="s">
        <v>147</v>
      </c>
      <c r="BE1395" s="224">
        <f>IF(N1395="základní",J1395,0)</f>
        <v>0</v>
      </c>
      <c r="BF1395" s="224">
        <f>IF(N1395="snížená",J1395,0)</f>
        <v>0</v>
      </c>
      <c r="BG1395" s="224">
        <f>IF(N1395="zákl. přenesená",J1395,0)</f>
        <v>0</v>
      </c>
      <c r="BH1395" s="224">
        <f>IF(N1395="sníž. přenesená",J1395,0)</f>
        <v>0</v>
      </c>
      <c r="BI1395" s="224">
        <f>IF(N1395="nulová",J1395,0)</f>
        <v>0</v>
      </c>
      <c r="BJ1395" s="23" t="s">
        <v>77</v>
      </c>
      <c r="BK1395" s="224">
        <f>ROUND(I1395*H1395,2)</f>
        <v>0</v>
      </c>
      <c r="BL1395" s="23" t="s">
        <v>248</v>
      </c>
      <c r="BM1395" s="23" t="s">
        <v>1717</v>
      </c>
    </row>
    <row r="1396" s="1" customFormat="1">
      <c r="B1396" s="45"/>
      <c r="C1396" s="73"/>
      <c r="D1396" s="225" t="s">
        <v>156</v>
      </c>
      <c r="E1396" s="73"/>
      <c r="F1396" s="226" t="s">
        <v>1718</v>
      </c>
      <c r="G1396" s="73"/>
      <c r="H1396" s="73"/>
      <c r="I1396" s="184"/>
      <c r="J1396" s="73"/>
      <c r="K1396" s="73"/>
      <c r="L1396" s="71"/>
      <c r="M1396" s="227"/>
      <c r="N1396" s="46"/>
      <c r="O1396" s="46"/>
      <c r="P1396" s="46"/>
      <c r="Q1396" s="46"/>
      <c r="R1396" s="46"/>
      <c r="S1396" s="46"/>
      <c r="T1396" s="94"/>
      <c r="AT1396" s="23" t="s">
        <v>156</v>
      </c>
      <c r="AU1396" s="23" t="s">
        <v>84</v>
      </c>
    </row>
    <row r="1397" s="1" customFormat="1" ht="16.5" customHeight="1">
      <c r="B1397" s="45"/>
      <c r="C1397" s="213" t="s">
        <v>1719</v>
      </c>
      <c r="D1397" s="213" t="s">
        <v>149</v>
      </c>
      <c r="E1397" s="214" t="s">
        <v>1720</v>
      </c>
      <c r="F1397" s="215" t="s">
        <v>1721</v>
      </c>
      <c r="G1397" s="216" t="s">
        <v>367</v>
      </c>
      <c r="H1397" s="217">
        <v>8</v>
      </c>
      <c r="I1397" s="218"/>
      <c r="J1397" s="219">
        <f>ROUND(I1397*H1397,2)</f>
        <v>0</v>
      </c>
      <c r="K1397" s="215" t="s">
        <v>153</v>
      </c>
      <c r="L1397" s="71"/>
      <c r="M1397" s="220" t="s">
        <v>21</v>
      </c>
      <c r="N1397" s="221" t="s">
        <v>43</v>
      </c>
      <c r="O1397" s="46"/>
      <c r="P1397" s="222">
        <f>O1397*H1397</f>
        <v>0</v>
      </c>
      <c r="Q1397" s="222">
        <v>0.00027999999999999998</v>
      </c>
      <c r="R1397" s="222">
        <f>Q1397*H1397</f>
        <v>0.0022399999999999998</v>
      </c>
      <c r="S1397" s="222">
        <v>0</v>
      </c>
      <c r="T1397" s="223">
        <f>S1397*H1397</f>
        <v>0</v>
      </c>
      <c r="AR1397" s="23" t="s">
        <v>248</v>
      </c>
      <c r="AT1397" s="23" t="s">
        <v>149</v>
      </c>
      <c r="AU1397" s="23" t="s">
        <v>84</v>
      </c>
      <c r="AY1397" s="23" t="s">
        <v>147</v>
      </c>
      <c r="BE1397" s="224">
        <f>IF(N1397="základní",J1397,0)</f>
        <v>0</v>
      </c>
      <c r="BF1397" s="224">
        <f>IF(N1397="snížená",J1397,0)</f>
        <v>0</v>
      </c>
      <c r="BG1397" s="224">
        <f>IF(N1397="zákl. přenesená",J1397,0)</f>
        <v>0</v>
      </c>
      <c r="BH1397" s="224">
        <f>IF(N1397="sníž. přenesená",J1397,0)</f>
        <v>0</v>
      </c>
      <c r="BI1397" s="224">
        <f>IF(N1397="nulová",J1397,0)</f>
        <v>0</v>
      </c>
      <c r="BJ1397" s="23" t="s">
        <v>77</v>
      </c>
      <c r="BK1397" s="224">
        <f>ROUND(I1397*H1397,2)</f>
        <v>0</v>
      </c>
      <c r="BL1397" s="23" t="s">
        <v>248</v>
      </c>
      <c r="BM1397" s="23" t="s">
        <v>1722</v>
      </c>
    </row>
    <row r="1398" s="1" customFormat="1">
      <c r="B1398" s="45"/>
      <c r="C1398" s="73"/>
      <c r="D1398" s="225" t="s">
        <v>156</v>
      </c>
      <c r="E1398" s="73"/>
      <c r="F1398" s="226" t="s">
        <v>1718</v>
      </c>
      <c r="G1398" s="73"/>
      <c r="H1398" s="73"/>
      <c r="I1398" s="184"/>
      <c r="J1398" s="73"/>
      <c r="K1398" s="73"/>
      <c r="L1398" s="71"/>
      <c r="M1398" s="227"/>
      <c r="N1398" s="46"/>
      <c r="O1398" s="46"/>
      <c r="P1398" s="46"/>
      <c r="Q1398" s="46"/>
      <c r="R1398" s="46"/>
      <c r="S1398" s="46"/>
      <c r="T1398" s="94"/>
      <c r="AT1398" s="23" t="s">
        <v>156</v>
      </c>
      <c r="AU1398" s="23" t="s">
        <v>84</v>
      </c>
    </row>
    <row r="1399" s="1" customFormat="1" ht="25.5" customHeight="1">
      <c r="B1399" s="45"/>
      <c r="C1399" s="213" t="s">
        <v>1723</v>
      </c>
      <c r="D1399" s="213" t="s">
        <v>149</v>
      </c>
      <c r="E1399" s="214" t="s">
        <v>1724</v>
      </c>
      <c r="F1399" s="215" t="s">
        <v>1725</v>
      </c>
      <c r="G1399" s="216" t="s">
        <v>367</v>
      </c>
      <c r="H1399" s="217">
        <v>1</v>
      </c>
      <c r="I1399" s="218"/>
      <c r="J1399" s="219">
        <f>ROUND(I1399*H1399,2)</f>
        <v>0</v>
      </c>
      <c r="K1399" s="215" t="s">
        <v>153</v>
      </c>
      <c r="L1399" s="71"/>
      <c r="M1399" s="220" t="s">
        <v>21</v>
      </c>
      <c r="N1399" s="221" t="s">
        <v>43</v>
      </c>
      <c r="O1399" s="46"/>
      <c r="P1399" s="222">
        <f>O1399*H1399</f>
        <v>0</v>
      </c>
      <c r="Q1399" s="222">
        <v>0.00075000000000000002</v>
      </c>
      <c r="R1399" s="222">
        <f>Q1399*H1399</f>
        <v>0.00075000000000000002</v>
      </c>
      <c r="S1399" s="222">
        <v>0</v>
      </c>
      <c r="T1399" s="223">
        <f>S1399*H1399</f>
        <v>0</v>
      </c>
      <c r="AR1399" s="23" t="s">
        <v>248</v>
      </c>
      <c r="AT1399" s="23" t="s">
        <v>149</v>
      </c>
      <c r="AU1399" s="23" t="s">
        <v>84</v>
      </c>
      <c r="AY1399" s="23" t="s">
        <v>147</v>
      </c>
      <c r="BE1399" s="224">
        <f>IF(N1399="základní",J1399,0)</f>
        <v>0</v>
      </c>
      <c r="BF1399" s="224">
        <f>IF(N1399="snížená",J1399,0)</f>
        <v>0</v>
      </c>
      <c r="BG1399" s="224">
        <f>IF(N1399="zákl. přenesená",J1399,0)</f>
        <v>0</v>
      </c>
      <c r="BH1399" s="224">
        <f>IF(N1399="sníž. přenesená",J1399,0)</f>
        <v>0</v>
      </c>
      <c r="BI1399" s="224">
        <f>IF(N1399="nulová",J1399,0)</f>
        <v>0</v>
      </c>
      <c r="BJ1399" s="23" t="s">
        <v>77</v>
      </c>
      <c r="BK1399" s="224">
        <f>ROUND(I1399*H1399,2)</f>
        <v>0</v>
      </c>
      <c r="BL1399" s="23" t="s">
        <v>248</v>
      </c>
      <c r="BM1399" s="23" t="s">
        <v>1726</v>
      </c>
    </row>
    <row r="1400" s="1" customFormat="1">
      <c r="B1400" s="45"/>
      <c r="C1400" s="73"/>
      <c r="D1400" s="225" t="s">
        <v>156</v>
      </c>
      <c r="E1400" s="73"/>
      <c r="F1400" s="226" t="s">
        <v>1718</v>
      </c>
      <c r="G1400" s="73"/>
      <c r="H1400" s="73"/>
      <c r="I1400" s="184"/>
      <c r="J1400" s="73"/>
      <c r="K1400" s="73"/>
      <c r="L1400" s="71"/>
      <c r="M1400" s="227"/>
      <c r="N1400" s="46"/>
      <c r="O1400" s="46"/>
      <c r="P1400" s="46"/>
      <c r="Q1400" s="46"/>
      <c r="R1400" s="46"/>
      <c r="S1400" s="46"/>
      <c r="T1400" s="94"/>
      <c r="AT1400" s="23" t="s">
        <v>156</v>
      </c>
      <c r="AU1400" s="23" t="s">
        <v>84</v>
      </c>
    </row>
    <row r="1401" s="1" customFormat="1" ht="16.5" customHeight="1">
      <c r="B1401" s="45"/>
      <c r="C1401" s="213" t="s">
        <v>1727</v>
      </c>
      <c r="D1401" s="213" t="s">
        <v>149</v>
      </c>
      <c r="E1401" s="214" t="s">
        <v>1728</v>
      </c>
      <c r="F1401" s="215" t="s">
        <v>1729</v>
      </c>
      <c r="G1401" s="216" t="s">
        <v>367</v>
      </c>
      <c r="H1401" s="217">
        <v>1</v>
      </c>
      <c r="I1401" s="218"/>
      <c r="J1401" s="219">
        <f>ROUND(I1401*H1401,2)</f>
        <v>0</v>
      </c>
      <c r="K1401" s="215" t="s">
        <v>153</v>
      </c>
      <c r="L1401" s="71"/>
      <c r="M1401" s="220" t="s">
        <v>21</v>
      </c>
      <c r="N1401" s="221" t="s">
        <v>43</v>
      </c>
      <c r="O1401" s="46"/>
      <c r="P1401" s="222">
        <f>O1401*H1401</f>
        <v>0</v>
      </c>
      <c r="Q1401" s="222">
        <v>6.9999999999999994E-05</v>
      </c>
      <c r="R1401" s="222">
        <f>Q1401*H1401</f>
        <v>6.9999999999999994E-05</v>
      </c>
      <c r="S1401" s="222">
        <v>0</v>
      </c>
      <c r="T1401" s="223">
        <f>S1401*H1401</f>
        <v>0</v>
      </c>
      <c r="AR1401" s="23" t="s">
        <v>248</v>
      </c>
      <c r="AT1401" s="23" t="s">
        <v>149</v>
      </c>
      <c r="AU1401" s="23" t="s">
        <v>84</v>
      </c>
      <c r="AY1401" s="23" t="s">
        <v>147</v>
      </c>
      <c r="BE1401" s="224">
        <f>IF(N1401="základní",J1401,0)</f>
        <v>0</v>
      </c>
      <c r="BF1401" s="224">
        <f>IF(N1401="snížená",J1401,0)</f>
        <v>0</v>
      </c>
      <c r="BG1401" s="224">
        <f>IF(N1401="zákl. přenesená",J1401,0)</f>
        <v>0</v>
      </c>
      <c r="BH1401" s="224">
        <f>IF(N1401="sníž. přenesená",J1401,0)</f>
        <v>0</v>
      </c>
      <c r="BI1401" s="224">
        <f>IF(N1401="nulová",J1401,0)</f>
        <v>0</v>
      </c>
      <c r="BJ1401" s="23" t="s">
        <v>77</v>
      </c>
      <c r="BK1401" s="224">
        <f>ROUND(I1401*H1401,2)</f>
        <v>0</v>
      </c>
      <c r="BL1401" s="23" t="s">
        <v>248</v>
      </c>
      <c r="BM1401" s="23" t="s">
        <v>1730</v>
      </c>
    </row>
    <row r="1402" s="1" customFormat="1" ht="16.5" customHeight="1">
      <c r="B1402" s="45"/>
      <c r="C1402" s="213" t="s">
        <v>1731</v>
      </c>
      <c r="D1402" s="213" t="s">
        <v>149</v>
      </c>
      <c r="E1402" s="214" t="s">
        <v>1732</v>
      </c>
      <c r="F1402" s="215" t="s">
        <v>1733</v>
      </c>
      <c r="G1402" s="216" t="s">
        <v>367</v>
      </c>
      <c r="H1402" s="217">
        <v>8</v>
      </c>
      <c r="I1402" s="218"/>
      <c r="J1402" s="219">
        <f>ROUND(I1402*H1402,2)</f>
        <v>0</v>
      </c>
      <c r="K1402" s="215" t="s">
        <v>153</v>
      </c>
      <c r="L1402" s="71"/>
      <c r="M1402" s="220" t="s">
        <v>21</v>
      </c>
      <c r="N1402" s="221" t="s">
        <v>43</v>
      </c>
      <c r="O1402" s="46"/>
      <c r="P1402" s="222">
        <f>O1402*H1402</f>
        <v>0</v>
      </c>
      <c r="Q1402" s="222">
        <v>9.0000000000000006E-05</v>
      </c>
      <c r="R1402" s="222">
        <f>Q1402*H1402</f>
        <v>0.00072000000000000005</v>
      </c>
      <c r="S1402" s="222">
        <v>0</v>
      </c>
      <c r="T1402" s="223">
        <f>S1402*H1402</f>
        <v>0</v>
      </c>
      <c r="AR1402" s="23" t="s">
        <v>248</v>
      </c>
      <c r="AT1402" s="23" t="s">
        <v>149</v>
      </c>
      <c r="AU1402" s="23" t="s">
        <v>84</v>
      </c>
      <c r="AY1402" s="23" t="s">
        <v>147</v>
      </c>
      <c r="BE1402" s="224">
        <f>IF(N1402="základní",J1402,0)</f>
        <v>0</v>
      </c>
      <c r="BF1402" s="224">
        <f>IF(N1402="snížená",J1402,0)</f>
        <v>0</v>
      </c>
      <c r="BG1402" s="224">
        <f>IF(N1402="zákl. přenesená",J1402,0)</f>
        <v>0</v>
      </c>
      <c r="BH1402" s="224">
        <f>IF(N1402="sníž. přenesená",J1402,0)</f>
        <v>0</v>
      </c>
      <c r="BI1402" s="224">
        <f>IF(N1402="nulová",J1402,0)</f>
        <v>0</v>
      </c>
      <c r="BJ1402" s="23" t="s">
        <v>77</v>
      </c>
      <c r="BK1402" s="224">
        <f>ROUND(I1402*H1402,2)</f>
        <v>0</v>
      </c>
      <c r="BL1402" s="23" t="s">
        <v>248</v>
      </c>
      <c r="BM1402" s="23" t="s">
        <v>1734</v>
      </c>
    </row>
    <row r="1403" s="12" customFormat="1">
      <c r="B1403" s="238"/>
      <c r="C1403" s="239"/>
      <c r="D1403" s="225" t="s">
        <v>158</v>
      </c>
      <c r="E1403" s="240" t="s">
        <v>21</v>
      </c>
      <c r="F1403" s="241" t="s">
        <v>1735</v>
      </c>
      <c r="G1403" s="239"/>
      <c r="H1403" s="242">
        <v>8</v>
      </c>
      <c r="I1403" s="243"/>
      <c r="J1403" s="239"/>
      <c r="K1403" s="239"/>
      <c r="L1403" s="244"/>
      <c r="M1403" s="245"/>
      <c r="N1403" s="246"/>
      <c r="O1403" s="246"/>
      <c r="P1403" s="246"/>
      <c r="Q1403" s="246"/>
      <c r="R1403" s="246"/>
      <c r="S1403" s="246"/>
      <c r="T1403" s="247"/>
      <c r="AT1403" s="248" t="s">
        <v>158</v>
      </c>
      <c r="AU1403" s="248" t="s">
        <v>84</v>
      </c>
      <c r="AV1403" s="12" t="s">
        <v>84</v>
      </c>
      <c r="AW1403" s="12" t="s">
        <v>35</v>
      </c>
      <c r="AX1403" s="12" t="s">
        <v>77</v>
      </c>
      <c r="AY1403" s="248" t="s">
        <v>147</v>
      </c>
    </row>
    <row r="1404" s="1" customFormat="1" ht="38.25" customHeight="1">
      <c r="B1404" s="45"/>
      <c r="C1404" s="213" t="s">
        <v>1736</v>
      </c>
      <c r="D1404" s="213" t="s">
        <v>149</v>
      </c>
      <c r="E1404" s="214" t="s">
        <v>1737</v>
      </c>
      <c r="F1404" s="215" t="s">
        <v>1738</v>
      </c>
      <c r="G1404" s="216" t="s">
        <v>1511</v>
      </c>
      <c r="H1404" s="270"/>
      <c r="I1404" s="218"/>
      <c r="J1404" s="219">
        <f>ROUND(I1404*H1404,2)</f>
        <v>0</v>
      </c>
      <c r="K1404" s="215" t="s">
        <v>153</v>
      </c>
      <c r="L1404" s="71"/>
      <c r="M1404" s="220" t="s">
        <v>21</v>
      </c>
      <c r="N1404" s="221" t="s">
        <v>43</v>
      </c>
      <c r="O1404" s="46"/>
      <c r="P1404" s="222">
        <f>O1404*H1404</f>
        <v>0</v>
      </c>
      <c r="Q1404" s="222">
        <v>0</v>
      </c>
      <c r="R1404" s="222">
        <f>Q1404*H1404</f>
        <v>0</v>
      </c>
      <c r="S1404" s="222">
        <v>0</v>
      </c>
      <c r="T1404" s="223">
        <f>S1404*H1404</f>
        <v>0</v>
      </c>
      <c r="AR1404" s="23" t="s">
        <v>248</v>
      </c>
      <c r="AT1404" s="23" t="s">
        <v>149</v>
      </c>
      <c r="AU1404" s="23" t="s">
        <v>84</v>
      </c>
      <c r="AY1404" s="23" t="s">
        <v>147</v>
      </c>
      <c r="BE1404" s="224">
        <f>IF(N1404="základní",J1404,0)</f>
        <v>0</v>
      </c>
      <c r="BF1404" s="224">
        <f>IF(N1404="snížená",J1404,0)</f>
        <v>0</v>
      </c>
      <c r="BG1404" s="224">
        <f>IF(N1404="zákl. přenesená",J1404,0)</f>
        <v>0</v>
      </c>
      <c r="BH1404" s="224">
        <f>IF(N1404="sníž. přenesená",J1404,0)</f>
        <v>0</v>
      </c>
      <c r="BI1404" s="224">
        <f>IF(N1404="nulová",J1404,0)</f>
        <v>0</v>
      </c>
      <c r="BJ1404" s="23" t="s">
        <v>77</v>
      </c>
      <c r="BK1404" s="224">
        <f>ROUND(I1404*H1404,2)</f>
        <v>0</v>
      </c>
      <c r="BL1404" s="23" t="s">
        <v>248</v>
      </c>
      <c r="BM1404" s="23" t="s">
        <v>1739</v>
      </c>
    </row>
    <row r="1405" s="1" customFormat="1">
      <c r="B1405" s="45"/>
      <c r="C1405" s="73"/>
      <c r="D1405" s="225" t="s">
        <v>156</v>
      </c>
      <c r="E1405" s="73"/>
      <c r="F1405" s="226" t="s">
        <v>1740</v>
      </c>
      <c r="G1405" s="73"/>
      <c r="H1405" s="73"/>
      <c r="I1405" s="184"/>
      <c r="J1405" s="73"/>
      <c r="K1405" s="73"/>
      <c r="L1405" s="71"/>
      <c r="M1405" s="227"/>
      <c r="N1405" s="46"/>
      <c r="O1405" s="46"/>
      <c r="P1405" s="46"/>
      <c r="Q1405" s="46"/>
      <c r="R1405" s="46"/>
      <c r="S1405" s="46"/>
      <c r="T1405" s="94"/>
      <c r="AT1405" s="23" t="s">
        <v>156</v>
      </c>
      <c r="AU1405" s="23" t="s">
        <v>84</v>
      </c>
    </row>
    <row r="1406" s="10" customFormat="1" ht="29.88" customHeight="1">
      <c r="B1406" s="197"/>
      <c r="C1406" s="198"/>
      <c r="D1406" s="199" t="s">
        <v>71</v>
      </c>
      <c r="E1406" s="211" t="s">
        <v>1741</v>
      </c>
      <c r="F1406" s="211" t="s">
        <v>1742</v>
      </c>
      <c r="G1406" s="198"/>
      <c r="H1406" s="198"/>
      <c r="I1406" s="201"/>
      <c r="J1406" s="212">
        <f>BK1406</f>
        <v>0</v>
      </c>
      <c r="K1406" s="198"/>
      <c r="L1406" s="203"/>
      <c r="M1406" s="204"/>
      <c r="N1406" s="205"/>
      <c r="O1406" s="205"/>
      <c r="P1406" s="206">
        <f>SUM(P1407:P1412)</f>
        <v>0</v>
      </c>
      <c r="Q1406" s="205"/>
      <c r="R1406" s="206">
        <f>SUM(R1407:R1412)</f>
        <v>0.063600000000000004</v>
      </c>
      <c r="S1406" s="205"/>
      <c r="T1406" s="207">
        <f>SUM(T1407:T1412)</f>
        <v>0</v>
      </c>
      <c r="AR1406" s="208" t="s">
        <v>84</v>
      </c>
      <c r="AT1406" s="209" t="s">
        <v>71</v>
      </c>
      <c r="AU1406" s="209" t="s">
        <v>77</v>
      </c>
      <c r="AY1406" s="208" t="s">
        <v>147</v>
      </c>
      <c r="BK1406" s="210">
        <f>SUM(BK1407:BK1412)</f>
        <v>0</v>
      </c>
    </row>
    <row r="1407" s="1" customFormat="1" ht="25.5" customHeight="1">
      <c r="B1407" s="45"/>
      <c r="C1407" s="213" t="s">
        <v>1743</v>
      </c>
      <c r="D1407" s="213" t="s">
        <v>149</v>
      </c>
      <c r="E1407" s="214" t="s">
        <v>1744</v>
      </c>
      <c r="F1407" s="215" t="s">
        <v>1745</v>
      </c>
      <c r="G1407" s="216" t="s">
        <v>1595</v>
      </c>
      <c r="H1407" s="217">
        <v>4</v>
      </c>
      <c r="I1407" s="218"/>
      <c r="J1407" s="219">
        <f>ROUND(I1407*H1407,2)</f>
        <v>0</v>
      </c>
      <c r="K1407" s="215" t="s">
        <v>153</v>
      </c>
      <c r="L1407" s="71"/>
      <c r="M1407" s="220" t="s">
        <v>21</v>
      </c>
      <c r="N1407" s="221" t="s">
        <v>43</v>
      </c>
      <c r="O1407" s="46"/>
      <c r="P1407" s="222">
        <f>O1407*H1407</f>
        <v>0</v>
      </c>
      <c r="Q1407" s="222">
        <v>0.012</v>
      </c>
      <c r="R1407" s="222">
        <f>Q1407*H1407</f>
        <v>0.048000000000000001</v>
      </c>
      <c r="S1407" s="222">
        <v>0</v>
      </c>
      <c r="T1407" s="223">
        <f>S1407*H1407</f>
        <v>0</v>
      </c>
      <c r="AR1407" s="23" t="s">
        <v>248</v>
      </c>
      <c r="AT1407" s="23" t="s">
        <v>149</v>
      </c>
      <c r="AU1407" s="23" t="s">
        <v>84</v>
      </c>
      <c r="AY1407" s="23" t="s">
        <v>147</v>
      </c>
      <c r="BE1407" s="224">
        <f>IF(N1407="základní",J1407,0)</f>
        <v>0</v>
      </c>
      <c r="BF1407" s="224">
        <f>IF(N1407="snížená",J1407,0)</f>
        <v>0</v>
      </c>
      <c r="BG1407" s="224">
        <f>IF(N1407="zákl. přenesená",J1407,0)</f>
        <v>0</v>
      </c>
      <c r="BH1407" s="224">
        <f>IF(N1407="sníž. přenesená",J1407,0)</f>
        <v>0</v>
      </c>
      <c r="BI1407" s="224">
        <f>IF(N1407="nulová",J1407,0)</f>
        <v>0</v>
      </c>
      <c r="BJ1407" s="23" t="s">
        <v>77</v>
      </c>
      <c r="BK1407" s="224">
        <f>ROUND(I1407*H1407,2)</f>
        <v>0</v>
      </c>
      <c r="BL1407" s="23" t="s">
        <v>248</v>
      </c>
      <c r="BM1407" s="23" t="s">
        <v>1746</v>
      </c>
    </row>
    <row r="1408" s="1" customFormat="1">
      <c r="B1408" s="45"/>
      <c r="C1408" s="73"/>
      <c r="D1408" s="225" t="s">
        <v>156</v>
      </c>
      <c r="E1408" s="73"/>
      <c r="F1408" s="226" t="s">
        <v>1747</v>
      </c>
      <c r="G1408" s="73"/>
      <c r="H1408" s="73"/>
      <c r="I1408" s="184"/>
      <c r="J1408" s="73"/>
      <c r="K1408" s="73"/>
      <c r="L1408" s="71"/>
      <c r="M1408" s="227"/>
      <c r="N1408" s="46"/>
      <c r="O1408" s="46"/>
      <c r="P1408" s="46"/>
      <c r="Q1408" s="46"/>
      <c r="R1408" s="46"/>
      <c r="S1408" s="46"/>
      <c r="T1408" s="94"/>
      <c r="AT1408" s="23" t="s">
        <v>156</v>
      </c>
      <c r="AU1408" s="23" t="s">
        <v>84</v>
      </c>
    </row>
    <row r="1409" s="1" customFormat="1" ht="25.5" customHeight="1">
      <c r="B1409" s="45"/>
      <c r="C1409" s="213" t="s">
        <v>1748</v>
      </c>
      <c r="D1409" s="213" t="s">
        <v>149</v>
      </c>
      <c r="E1409" s="214" t="s">
        <v>1749</v>
      </c>
      <c r="F1409" s="215" t="s">
        <v>1750</v>
      </c>
      <c r="G1409" s="216" t="s">
        <v>1595</v>
      </c>
      <c r="H1409" s="217">
        <v>1</v>
      </c>
      <c r="I1409" s="218"/>
      <c r="J1409" s="219">
        <f>ROUND(I1409*H1409,2)</f>
        <v>0</v>
      </c>
      <c r="K1409" s="215" t="s">
        <v>153</v>
      </c>
      <c r="L1409" s="71"/>
      <c r="M1409" s="220" t="s">
        <v>21</v>
      </c>
      <c r="N1409" s="221" t="s">
        <v>43</v>
      </c>
      <c r="O1409" s="46"/>
      <c r="P1409" s="222">
        <f>O1409*H1409</f>
        <v>0</v>
      </c>
      <c r="Q1409" s="222">
        <v>0.015599999999999999</v>
      </c>
      <c r="R1409" s="222">
        <f>Q1409*H1409</f>
        <v>0.015599999999999999</v>
      </c>
      <c r="S1409" s="222">
        <v>0</v>
      </c>
      <c r="T1409" s="223">
        <f>S1409*H1409</f>
        <v>0</v>
      </c>
      <c r="AR1409" s="23" t="s">
        <v>248</v>
      </c>
      <c r="AT1409" s="23" t="s">
        <v>149</v>
      </c>
      <c r="AU1409" s="23" t="s">
        <v>84</v>
      </c>
      <c r="AY1409" s="23" t="s">
        <v>147</v>
      </c>
      <c r="BE1409" s="224">
        <f>IF(N1409="základní",J1409,0)</f>
        <v>0</v>
      </c>
      <c r="BF1409" s="224">
        <f>IF(N1409="snížená",J1409,0)</f>
        <v>0</v>
      </c>
      <c r="BG1409" s="224">
        <f>IF(N1409="zákl. přenesená",J1409,0)</f>
        <v>0</v>
      </c>
      <c r="BH1409" s="224">
        <f>IF(N1409="sníž. přenesená",J1409,0)</f>
        <v>0</v>
      </c>
      <c r="BI1409" s="224">
        <f>IF(N1409="nulová",J1409,0)</f>
        <v>0</v>
      </c>
      <c r="BJ1409" s="23" t="s">
        <v>77</v>
      </c>
      <c r="BK1409" s="224">
        <f>ROUND(I1409*H1409,2)</f>
        <v>0</v>
      </c>
      <c r="BL1409" s="23" t="s">
        <v>248</v>
      </c>
      <c r="BM1409" s="23" t="s">
        <v>1751</v>
      </c>
    </row>
    <row r="1410" s="1" customFormat="1">
      <c r="B1410" s="45"/>
      <c r="C1410" s="73"/>
      <c r="D1410" s="225" t="s">
        <v>156</v>
      </c>
      <c r="E1410" s="73"/>
      <c r="F1410" s="226" t="s">
        <v>1747</v>
      </c>
      <c r="G1410" s="73"/>
      <c r="H1410" s="73"/>
      <c r="I1410" s="184"/>
      <c r="J1410" s="73"/>
      <c r="K1410" s="73"/>
      <c r="L1410" s="71"/>
      <c r="M1410" s="227"/>
      <c r="N1410" s="46"/>
      <c r="O1410" s="46"/>
      <c r="P1410" s="46"/>
      <c r="Q1410" s="46"/>
      <c r="R1410" s="46"/>
      <c r="S1410" s="46"/>
      <c r="T1410" s="94"/>
      <c r="AT1410" s="23" t="s">
        <v>156</v>
      </c>
      <c r="AU1410" s="23" t="s">
        <v>84</v>
      </c>
    </row>
    <row r="1411" s="1" customFormat="1" ht="38.25" customHeight="1">
      <c r="B1411" s="45"/>
      <c r="C1411" s="213" t="s">
        <v>1752</v>
      </c>
      <c r="D1411" s="213" t="s">
        <v>149</v>
      </c>
      <c r="E1411" s="214" t="s">
        <v>1753</v>
      </c>
      <c r="F1411" s="215" t="s">
        <v>1754</v>
      </c>
      <c r="G1411" s="216" t="s">
        <v>1511</v>
      </c>
      <c r="H1411" s="270"/>
      <c r="I1411" s="218"/>
      <c r="J1411" s="219">
        <f>ROUND(I1411*H1411,2)</f>
        <v>0</v>
      </c>
      <c r="K1411" s="215" t="s">
        <v>153</v>
      </c>
      <c r="L1411" s="71"/>
      <c r="M1411" s="220" t="s">
        <v>21</v>
      </c>
      <c r="N1411" s="221" t="s">
        <v>43</v>
      </c>
      <c r="O1411" s="46"/>
      <c r="P1411" s="222">
        <f>O1411*H1411</f>
        <v>0</v>
      </c>
      <c r="Q1411" s="222">
        <v>0</v>
      </c>
      <c r="R1411" s="222">
        <f>Q1411*H1411</f>
        <v>0</v>
      </c>
      <c r="S1411" s="222">
        <v>0</v>
      </c>
      <c r="T1411" s="223">
        <f>S1411*H1411</f>
        <v>0</v>
      </c>
      <c r="AR1411" s="23" t="s">
        <v>248</v>
      </c>
      <c r="AT1411" s="23" t="s">
        <v>149</v>
      </c>
      <c r="AU1411" s="23" t="s">
        <v>84</v>
      </c>
      <c r="AY1411" s="23" t="s">
        <v>147</v>
      </c>
      <c r="BE1411" s="224">
        <f>IF(N1411="základní",J1411,0)</f>
        <v>0</v>
      </c>
      <c r="BF1411" s="224">
        <f>IF(N1411="snížená",J1411,0)</f>
        <v>0</v>
      </c>
      <c r="BG1411" s="224">
        <f>IF(N1411="zákl. přenesená",J1411,0)</f>
        <v>0</v>
      </c>
      <c r="BH1411" s="224">
        <f>IF(N1411="sníž. přenesená",J1411,0)</f>
        <v>0</v>
      </c>
      <c r="BI1411" s="224">
        <f>IF(N1411="nulová",J1411,0)</f>
        <v>0</v>
      </c>
      <c r="BJ1411" s="23" t="s">
        <v>77</v>
      </c>
      <c r="BK1411" s="224">
        <f>ROUND(I1411*H1411,2)</f>
        <v>0</v>
      </c>
      <c r="BL1411" s="23" t="s">
        <v>248</v>
      </c>
      <c r="BM1411" s="23" t="s">
        <v>1755</v>
      </c>
    </row>
    <row r="1412" s="1" customFormat="1">
      <c r="B1412" s="45"/>
      <c r="C1412" s="73"/>
      <c r="D1412" s="225" t="s">
        <v>156</v>
      </c>
      <c r="E1412" s="73"/>
      <c r="F1412" s="226" t="s">
        <v>1756</v>
      </c>
      <c r="G1412" s="73"/>
      <c r="H1412" s="73"/>
      <c r="I1412" s="184"/>
      <c r="J1412" s="73"/>
      <c r="K1412" s="73"/>
      <c r="L1412" s="71"/>
      <c r="M1412" s="227"/>
      <c r="N1412" s="46"/>
      <c r="O1412" s="46"/>
      <c r="P1412" s="46"/>
      <c r="Q1412" s="46"/>
      <c r="R1412" s="46"/>
      <c r="S1412" s="46"/>
      <c r="T1412" s="94"/>
      <c r="AT1412" s="23" t="s">
        <v>156</v>
      </c>
      <c r="AU1412" s="23" t="s">
        <v>84</v>
      </c>
    </row>
    <row r="1413" s="10" customFormat="1" ht="29.88" customHeight="1">
      <c r="B1413" s="197"/>
      <c r="C1413" s="198"/>
      <c r="D1413" s="199" t="s">
        <v>71</v>
      </c>
      <c r="E1413" s="211" t="s">
        <v>1757</v>
      </c>
      <c r="F1413" s="211" t="s">
        <v>1758</v>
      </c>
      <c r="G1413" s="198"/>
      <c r="H1413" s="198"/>
      <c r="I1413" s="201"/>
      <c r="J1413" s="212">
        <f>BK1413</f>
        <v>0</v>
      </c>
      <c r="K1413" s="198"/>
      <c r="L1413" s="203"/>
      <c r="M1413" s="204"/>
      <c r="N1413" s="205"/>
      <c r="O1413" s="205"/>
      <c r="P1413" s="206">
        <f>SUM(P1414:P1417)</f>
        <v>0</v>
      </c>
      <c r="Q1413" s="205"/>
      <c r="R1413" s="206">
        <f>SUM(R1414:R1417)</f>
        <v>0.00282</v>
      </c>
      <c r="S1413" s="205"/>
      <c r="T1413" s="207">
        <f>SUM(T1414:T1417)</f>
        <v>0</v>
      </c>
      <c r="AR1413" s="208" t="s">
        <v>84</v>
      </c>
      <c r="AT1413" s="209" t="s">
        <v>71</v>
      </c>
      <c r="AU1413" s="209" t="s">
        <v>77</v>
      </c>
      <c r="AY1413" s="208" t="s">
        <v>147</v>
      </c>
      <c r="BK1413" s="210">
        <f>SUM(BK1414:BK1417)</f>
        <v>0</v>
      </c>
    </row>
    <row r="1414" s="1" customFormat="1" ht="25.5" customHeight="1">
      <c r="B1414" s="45"/>
      <c r="C1414" s="213" t="s">
        <v>1759</v>
      </c>
      <c r="D1414" s="213" t="s">
        <v>149</v>
      </c>
      <c r="E1414" s="214" t="s">
        <v>1760</v>
      </c>
      <c r="F1414" s="215" t="s">
        <v>1761</v>
      </c>
      <c r="G1414" s="216" t="s">
        <v>367</v>
      </c>
      <c r="H1414" s="217">
        <v>5</v>
      </c>
      <c r="I1414" s="218"/>
      <c r="J1414" s="219">
        <f>ROUND(I1414*H1414,2)</f>
        <v>0</v>
      </c>
      <c r="K1414" s="215" t="s">
        <v>153</v>
      </c>
      <c r="L1414" s="71"/>
      <c r="M1414" s="220" t="s">
        <v>21</v>
      </c>
      <c r="N1414" s="221" t="s">
        <v>43</v>
      </c>
      <c r="O1414" s="46"/>
      <c r="P1414" s="222">
        <f>O1414*H1414</f>
        <v>0</v>
      </c>
      <c r="Q1414" s="222">
        <v>0.00044000000000000002</v>
      </c>
      <c r="R1414" s="222">
        <f>Q1414*H1414</f>
        <v>0.0022000000000000001</v>
      </c>
      <c r="S1414" s="222">
        <v>0</v>
      </c>
      <c r="T1414" s="223">
        <f>S1414*H1414</f>
        <v>0</v>
      </c>
      <c r="AR1414" s="23" t="s">
        <v>248</v>
      </c>
      <c r="AT1414" s="23" t="s">
        <v>149</v>
      </c>
      <c r="AU1414" s="23" t="s">
        <v>84</v>
      </c>
      <c r="AY1414" s="23" t="s">
        <v>147</v>
      </c>
      <c r="BE1414" s="224">
        <f>IF(N1414="základní",J1414,0)</f>
        <v>0</v>
      </c>
      <c r="BF1414" s="224">
        <f>IF(N1414="snížená",J1414,0)</f>
        <v>0</v>
      </c>
      <c r="BG1414" s="224">
        <f>IF(N1414="zákl. přenesená",J1414,0)</f>
        <v>0</v>
      </c>
      <c r="BH1414" s="224">
        <f>IF(N1414="sníž. přenesená",J1414,0)</f>
        <v>0</v>
      </c>
      <c r="BI1414" s="224">
        <f>IF(N1414="nulová",J1414,0)</f>
        <v>0</v>
      </c>
      <c r="BJ1414" s="23" t="s">
        <v>77</v>
      </c>
      <c r="BK1414" s="224">
        <f>ROUND(I1414*H1414,2)</f>
        <v>0</v>
      </c>
      <c r="BL1414" s="23" t="s">
        <v>248</v>
      </c>
      <c r="BM1414" s="23" t="s">
        <v>1762</v>
      </c>
    </row>
    <row r="1415" s="1" customFormat="1">
      <c r="B1415" s="45"/>
      <c r="C1415" s="73"/>
      <c r="D1415" s="225" t="s">
        <v>156</v>
      </c>
      <c r="E1415" s="73"/>
      <c r="F1415" s="226" t="s">
        <v>1763</v>
      </c>
      <c r="G1415" s="73"/>
      <c r="H1415" s="73"/>
      <c r="I1415" s="184"/>
      <c r="J1415" s="73"/>
      <c r="K1415" s="73"/>
      <c r="L1415" s="71"/>
      <c r="M1415" s="227"/>
      <c r="N1415" s="46"/>
      <c r="O1415" s="46"/>
      <c r="P1415" s="46"/>
      <c r="Q1415" s="46"/>
      <c r="R1415" s="46"/>
      <c r="S1415" s="46"/>
      <c r="T1415" s="94"/>
      <c r="AT1415" s="23" t="s">
        <v>156</v>
      </c>
      <c r="AU1415" s="23" t="s">
        <v>84</v>
      </c>
    </row>
    <row r="1416" s="1" customFormat="1" ht="25.5" customHeight="1">
      <c r="B1416" s="45"/>
      <c r="C1416" s="213" t="s">
        <v>1764</v>
      </c>
      <c r="D1416" s="213" t="s">
        <v>149</v>
      </c>
      <c r="E1416" s="214" t="s">
        <v>1765</v>
      </c>
      <c r="F1416" s="215" t="s">
        <v>1766</v>
      </c>
      <c r="G1416" s="216" t="s">
        <v>367</v>
      </c>
      <c r="H1416" s="217">
        <v>1</v>
      </c>
      <c r="I1416" s="218"/>
      <c r="J1416" s="219">
        <f>ROUND(I1416*H1416,2)</f>
        <v>0</v>
      </c>
      <c r="K1416" s="215" t="s">
        <v>153</v>
      </c>
      <c r="L1416" s="71"/>
      <c r="M1416" s="220" t="s">
        <v>21</v>
      </c>
      <c r="N1416" s="221" t="s">
        <v>43</v>
      </c>
      <c r="O1416" s="46"/>
      <c r="P1416" s="222">
        <f>O1416*H1416</f>
        <v>0</v>
      </c>
      <c r="Q1416" s="222">
        <v>0.00062</v>
      </c>
      <c r="R1416" s="222">
        <f>Q1416*H1416</f>
        <v>0.00062</v>
      </c>
      <c r="S1416" s="222">
        <v>0</v>
      </c>
      <c r="T1416" s="223">
        <f>S1416*H1416</f>
        <v>0</v>
      </c>
      <c r="AR1416" s="23" t="s">
        <v>248</v>
      </c>
      <c r="AT1416" s="23" t="s">
        <v>149</v>
      </c>
      <c r="AU1416" s="23" t="s">
        <v>84</v>
      </c>
      <c r="AY1416" s="23" t="s">
        <v>147</v>
      </c>
      <c r="BE1416" s="224">
        <f>IF(N1416="základní",J1416,0)</f>
        <v>0</v>
      </c>
      <c r="BF1416" s="224">
        <f>IF(N1416="snížená",J1416,0)</f>
        <v>0</v>
      </c>
      <c r="BG1416" s="224">
        <f>IF(N1416="zákl. přenesená",J1416,0)</f>
        <v>0</v>
      </c>
      <c r="BH1416" s="224">
        <f>IF(N1416="sníž. přenesená",J1416,0)</f>
        <v>0</v>
      </c>
      <c r="BI1416" s="224">
        <f>IF(N1416="nulová",J1416,0)</f>
        <v>0</v>
      </c>
      <c r="BJ1416" s="23" t="s">
        <v>77</v>
      </c>
      <c r="BK1416" s="224">
        <f>ROUND(I1416*H1416,2)</f>
        <v>0</v>
      </c>
      <c r="BL1416" s="23" t="s">
        <v>248</v>
      </c>
      <c r="BM1416" s="23" t="s">
        <v>1767</v>
      </c>
    </row>
    <row r="1417" s="1" customFormat="1">
      <c r="B1417" s="45"/>
      <c r="C1417" s="73"/>
      <c r="D1417" s="225" t="s">
        <v>156</v>
      </c>
      <c r="E1417" s="73"/>
      <c r="F1417" s="226" t="s">
        <v>1763</v>
      </c>
      <c r="G1417" s="73"/>
      <c r="H1417" s="73"/>
      <c r="I1417" s="184"/>
      <c r="J1417" s="73"/>
      <c r="K1417" s="73"/>
      <c r="L1417" s="71"/>
      <c r="M1417" s="227"/>
      <c r="N1417" s="46"/>
      <c r="O1417" s="46"/>
      <c r="P1417" s="46"/>
      <c r="Q1417" s="46"/>
      <c r="R1417" s="46"/>
      <c r="S1417" s="46"/>
      <c r="T1417" s="94"/>
      <c r="AT1417" s="23" t="s">
        <v>156</v>
      </c>
      <c r="AU1417" s="23" t="s">
        <v>84</v>
      </c>
    </row>
    <row r="1418" s="10" customFormat="1" ht="29.88" customHeight="1">
      <c r="B1418" s="197"/>
      <c r="C1418" s="198"/>
      <c r="D1418" s="199" t="s">
        <v>71</v>
      </c>
      <c r="E1418" s="211" t="s">
        <v>1768</v>
      </c>
      <c r="F1418" s="211" t="s">
        <v>1769</v>
      </c>
      <c r="G1418" s="198"/>
      <c r="H1418" s="198"/>
      <c r="I1418" s="201"/>
      <c r="J1418" s="212">
        <f>BK1418</f>
        <v>0</v>
      </c>
      <c r="K1418" s="198"/>
      <c r="L1418" s="203"/>
      <c r="M1418" s="204"/>
      <c r="N1418" s="205"/>
      <c r="O1418" s="205"/>
      <c r="P1418" s="206">
        <f>P1419</f>
        <v>0</v>
      </c>
      <c r="Q1418" s="205"/>
      <c r="R1418" s="206">
        <f>R1419</f>
        <v>0</v>
      </c>
      <c r="S1418" s="205"/>
      <c r="T1418" s="207">
        <f>T1419</f>
        <v>0</v>
      </c>
      <c r="AR1418" s="208" t="s">
        <v>84</v>
      </c>
      <c r="AT1418" s="209" t="s">
        <v>71</v>
      </c>
      <c r="AU1418" s="209" t="s">
        <v>77</v>
      </c>
      <c r="AY1418" s="208" t="s">
        <v>147</v>
      </c>
      <c r="BK1418" s="210">
        <f>BK1419</f>
        <v>0</v>
      </c>
    </row>
    <row r="1419" s="1" customFormat="1" ht="16.5" customHeight="1">
      <c r="B1419" s="45"/>
      <c r="C1419" s="213" t="s">
        <v>1770</v>
      </c>
      <c r="D1419" s="213" t="s">
        <v>149</v>
      </c>
      <c r="E1419" s="214" t="s">
        <v>1771</v>
      </c>
      <c r="F1419" s="215" t="s">
        <v>1772</v>
      </c>
      <c r="G1419" s="216" t="s">
        <v>1773</v>
      </c>
      <c r="H1419" s="217">
        <v>1</v>
      </c>
      <c r="I1419" s="218"/>
      <c r="J1419" s="219">
        <f>ROUND(I1419*H1419,2)</f>
        <v>0</v>
      </c>
      <c r="K1419" s="215" t="s">
        <v>21</v>
      </c>
      <c r="L1419" s="71"/>
      <c r="M1419" s="220" t="s">
        <v>21</v>
      </c>
      <c r="N1419" s="221" t="s">
        <v>43</v>
      </c>
      <c r="O1419" s="46"/>
      <c r="P1419" s="222">
        <f>O1419*H1419</f>
        <v>0</v>
      </c>
      <c r="Q1419" s="222">
        <v>0</v>
      </c>
      <c r="R1419" s="222">
        <f>Q1419*H1419</f>
        <v>0</v>
      </c>
      <c r="S1419" s="222">
        <v>0</v>
      </c>
      <c r="T1419" s="223">
        <f>S1419*H1419</f>
        <v>0</v>
      </c>
      <c r="AR1419" s="23" t="s">
        <v>248</v>
      </c>
      <c r="AT1419" s="23" t="s">
        <v>149</v>
      </c>
      <c r="AU1419" s="23" t="s">
        <v>84</v>
      </c>
      <c r="AY1419" s="23" t="s">
        <v>147</v>
      </c>
      <c r="BE1419" s="224">
        <f>IF(N1419="základní",J1419,0)</f>
        <v>0</v>
      </c>
      <c r="BF1419" s="224">
        <f>IF(N1419="snížená",J1419,0)</f>
        <v>0</v>
      </c>
      <c r="BG1419" s="224">
        <f>IF(N1419="zákl. přenesená",J1419,0)</f>
        <v>0</v>
      </c>
      <c r="BH1419" s="224">
        <f>IF(N1419="sníž. přenesená",J1419,0)</f>
        <v>0</v>
      </c>
      <c r="BI1419" s="224">
        <f>IF(N1419="nulová",J1419,0)</f>
        <v>0</v>
      </c>
      <c r="BJ1419" s="23" t="s">
        <v>77</v>
      </c>
      <c r="BK1419" s="224">
        <f>ROUND(I1419*H1419,2)</f>
        <v>0</v>
      </c>
      <c r="BL1419" s="23" t="s">
        <v>248</v>
      </c>
      <c r="BM1419" s="23" t="s">
        <v>1774</v>
      </c>
    </row>
    <row r="1420" s="10" customFormat="1" ht="29.88" customHeight="1">
      <c r="B1420" s="197"/>
      <c r="C1420" s="198"/>
      <c r="D1420" s="199" t="s">
        <v>71</v>
      </c>
      <c r="E1420" s="211" t="s">
        <v>1775</v>
      </c>
      <c r="F1420" s="211" t="s">
        <v>1776</v>
      </c>
      <c r="G1420" s="198"/>
      <c r="H1420" s="198"/>
      <c r="I1420" s="201"/>
      <c r="J1420" s="212">
        <f>BK1420</f>
        <v>0</v>
      </c>
      <c r="K1420" s="198"/>
      <c r="L1420" s="203"/>
      <c r="M1420" s="204"/>
      <c r="N1420" s="205"/>
      <c r="O1420" s="205"/>
      <c r="P1420" s="206">
        <f>SUM(P1421:P1433)</f>
        <v>0</v>
      </c>
      <c r="Q1420" s="205"/>
      <c r="R1420" s="206">
        <f>SUM(R1421:R1433)</f>
        <v>0.10150000000000001</v>
      </c>
      <c r="S1420" s="205"/>
      <c r="T1420" s="207">
        <f>SUM(T1421:T1433)</f>
        <v>0.27440000000000003</v>
      </c>
      <c r="AR1420" s="208" t="s">
        <v>84</v>
      </c>
      <c r="AT1420" s="209" t="s">
        <v>71</v>
      </c>
      <c r="AU1420" s="209" t="s">
        <v>77</v>
      </c>
      <c r="AY1420" s="208" t="s">
        <v>147</v>
      </c>
      <c r="BK1420" s="210">
        <f>SUM(BK1421:BK1433)</f>
        <v>0</v>
      </c>
    </row>
    <row r="1421" s="1" customFormat="1" ht="16.5" customHeight="1">
      <c r="B1421" s="45"/>
      <c r="C1421" s="213" t="s">
        <v>1777</v>
      </c>
      <c r="D1421" s="213" t="s">
        <v>149</v>
      </c>
      <c r="E1421" s="214" t="s">
        <v>1778</v>
      </c>
      <c r="F1421" s="215" t="s">
        <v>1779</v>
      </c>
      <c r="G1421" s="216" t="s">
        <v>443</v>
      </c>
      <c r="H1421" s="217">
        <v>12</v>
      </c>
      <c r="I1421" s="218"/>
      <c r="J1421" s="219">
        <f>ROUND(I1421*H1421,2)</f>
        <v>0</v>
      </c>
      <c r="K1421" s="215" t="s">
        <v>153</v>
      </c>
      <c r="L1421" s="71"/>
      <c r="M1421" s="220" t="s">
        <v>21</v>
      </c>
      <c r="N1421" s="221" t="s">
        <v>43</v>
      </c>
      <c r="O1421" s="46"/>
      <c r="P1421" s="222">
        <f>O1421*H1421</f>
        <v>0</v>
      </c>
      <c r="Q1421" s="222">
        <v>2.0000000000000002E-05</v>
      </c>
      <c r="R1421" s="222">
        <f>Q1421*H1421</f>
        <v>0.00024000000000000003</v>
      </c>
      <c r="S1421" s="222">
        <v>0.001</v>
      </c>
      <c r="T1421" s="223">
        <f>S1421*H1421</f>
        <v>0.012</v>
      </c>
      <c r="AR1421" s="23" t="s">
        <v>248</v>
      </c>
      <c r="AT1421" s="23" t="s">
        <v>149</v>
      </c>
      <c r="AU1421" s="23" t="s">
        <v>84</v>
      </c>
      <c r="AY1421" s="23" t="s">
        <v>147</v>
      </c>
      <c r="BE1421" s="224">
        <f>IF(N1421="základní",J1421,0)</f>
        <v>0</v>
      </c>
      <c r="BF1421" s="224">
        <f>IF(N1421="snížená",J1421,0)</f>
        <v>0</v>
      </c>
      <c r="BG1421" s="224">
        <f>IF(N1421="zákl. přenesená",J1421,0)</f>
        <v>0</v>
      </c>
      <c r="BH1421" s="224">
        <f>IF(N1421="sníž. přenesená",J1421,0)</f>
        <v>0</v>
      </c>
      <c r="BI1421" s="224">
        <f>IF(N1421="nulová",J1421,0)</f>
        <v>0</v>
      </c>
      <c r="BJ1421" s="23" t="s">
        <v>77</v>
      </c>
      <c r="BK1421" s="224">
        <f>ROUND(I1421*H1421,2)</f>
        <v>0</v>
      </c>
      <c r="BL1421" s="23" t="s">
        <v>248</v>
      </c>
      <c r="BM1421" s="23" t="s">
        <v>1780</v>
      </c>
    </row>
    <row r="1422" s="1" customFormat="1" ht="16.5" customHeight="1">
      <c r="B1422" s="45"/>
      <c r="C1422" s="213" t="s">
        <v>1781</v>
      </c>
      <c r="D1422" s="213" t="s">
        <v>149</v>
      </c>
      <c r="E1422" s="214" t="s">
        <v>1782</v>
      </c>
      <c r="F1422" s="215" t="s">
        <v>1783</v>
      </c>
      <c r="G1422" s="216" t="s">
        <v>443</v>
      </c>
      <c r="H1422" s="217">
        <v>82</v>
      </c>
      <c r="I1422" s="218"/>
      <c r="J1422" s="219">
        <f>ROUND(I1422*H1422,2)</f>
        <v>0</v>
      </c>
      <c r="K1422" s="215" t="s">
        <v>153</v>
      </c>
      <c r="L1422" s="71"/>
      <c r="M1422" s="220" t="s">
        <v>21</v>
      </c>
      <c r="N1422" s="221" t="s">
        <v>43</v>
      </c>
      <c r="O1422" s="46"/>
      <c r="P1422" s="222">
        <f>O1422*H1422</f>
        <v>0</v>
      </c>
      <c r="Q1422" s="222">
        <v>2.0000000000000002E-05</v>
      </c>
      <c r="R1422" s="222">
        <f>Q1422*H1422</f>
        <v>0.0016400000000000002</v>
      </c>
      <c r="S1422" s="222">
        <v>0.0032000000000000002</v>
      </c>
      <c r="T1422" s="223">
        <f>S1422*H1422</f>
        <v>0.26240000000000002</v>
      </c>
      <c r="AR1422" s="23" t="s">
        <v>248</v>
      </c>
      <c r="AT1422" s="23" t="s">
        <v>149</v>
      </c>
      <c r="AU1422" s="23" t="s">
        <v>84</v>
      </c>
      <c r="AY1422" s="23" t="s">
        <v>147</v>
      </c>
      <c r="BE1422" s="224">
        <f>IF(N1422="základní",J1422,0)</f>
        <v>0</v>
      </c>
      <c r="BF1422" s="224">
        <f>IF(N1422="snížená",J1422,0)</f>
        <v>0</v>
      </c>
      <c r="BG1422" s="224">
        <f>IF(N1422="zákl. přenesená",J1422,0)</f>
        <v>0</v>
      </c>
      <c r="BH1422" s="224">
        <f>IF(N1422="sníž. přenesená",J1422,0)</f>
        <v>0</v>
      </c>
      <c r="BI1422" s="224">
        <f>IF(N1422="nulová",J1422,0)</f>
        <v>0</v>
      </c>
      <c r="BJ1422" s="23" t="s">
        <v>77</v>
      </c>
      <c r="BK1422" s="224">
        <f>ROUND(I1422*H1422,2)</f>
        <v>0</v>
      </c>
      <c r="BL1422" s="23" t="s">
        <v>248</v>
      </c>
      <c r="BM1422" s="23" t="s">
        <v>1784</v>
      </c>
    </row>
    <row r="1423" s="1" customFormat="1" ht="16.5" customHeight="1">
      <c r="B1423" s="45"/>
      <c r="C1423" s="213" t="s">
        <v>1785</v>
      </c>
      <c r="D1423" s="213" t="s">
        <v>149</v>
      </c>
      <c r="E1423" s="214" t="s">
        <v>1786</v>
      </c>
      <c r="F1423" s="215" t="s">
        <v>1787</v>
      </c>
      <c r="G1423" s="216" t="s">
        <v>443</v>
      </c>
      <c r="H1423" s="217">
        <v>158</v>
      </c>
      <c r="I1423" s="218"/>
      <c r="J1423" s="219">
        <f>ROUND(I1423*H1423,2)</f>
        <v>0</v>
      </c>
      <c r="K1423" s="215" t="s">
        <v>153</v>
      </c>
      <c r="L1423" s="71"/>
      <c r="M1423" s="220" t="s">
        <v>21</v>
      </c>
      <c r="N1423" s="221" t="s">
        <v>43</v>
      </c>
      <c r="O1423" s="46"/>
      <c r="P1423" s="222">
        <f>O1423*H1423</f>
        <v>0</v>
      </c>
      <c r="Q1423" s="222">
        <v>0.00044999999999999999</v>
      </c>
      <c r="R1423" s="222">
        <f>Q1423*H1423</f>
        <v>0.071099999999999997</v>
      </c>
      <c r="S1423" s="222">
        <v>0</v>
      </c>
      <c r="T1423" s="223">
        <f>S1423*H1423</f>
        <v>0</v>
      </c>
      <c r="AR1423" s="23" t="s">
        <v>248</v>
      </c>
      <c r="AT1423" s="23" t="s">
        <v>149</v>
      </c>
      <c r="AU1423" s="23" t="s">
        <v>84</v>
      </c>
      <c r="AY1423" s="23" t="s">
        <v>147</v>
      </c>
      <c r="BE1423" s="224">
        <f>IF(N1423="základní",J1423,0)</f>
        <v>0</v>
      </c>
      <c r="BF1423" s="224">
        <f>IF(N1423="snížená",J1423,0)</f>
        <v>0</v>
      </c>
      <c r="BG1423" s="224">
        <f>IF(N1423="zákl. přenesená",J1423,0)</f>
        <v>0</v>
      </c>
      <c r="BH1423" s="224">
        <f>IF(N1423="sníž. přenesená",J1423,0)</f>
        <v>0</v>
      </c>
      <c r="BI1423" s="224">
        <f>IF(N1423="nulová",J1423,0)</f>
        <v>0</v>
      </c>
      <c r="BJ1423" s="23" t="s">
        <v>77</v>
      </c>
      <c r="BK1423" s="224">
        <f>ROUND(I1423*H1423,2)</f>
        <v>0</v>
      </c>
      <c r="BL1423" s="23" t="s">
        <v>248</v>
      </c>
      <c r="BM1423" s="23" t="s">
        <v>1788</v>
      </c>
    </row>
    <row r="1424" s="1" customFormat="1" ht="16.5" customHeight="1">
      <c r="B1424" s="45"/>
      <c r="C1424" s="213" t="s">
        <v>1789</v>
      </c>
      <c r="D1424" s="213" t="s">
        <v>149</v>
      </c>
      <c r="E1424" s="214" t="s">
        <v>1790</v>
      </c>
      <c r="F1424" s="215" t="s">
        <v>1791</v>
      </c>
      <c r="G1424" s="216" t="s">
        <v>443</v>
      </c>
      <c r="H1424" s="217">
        <v>32</v>
      </c>
      <c r="I1424" s="218"/>
      <c r="J1424" s="219">
        <f>ROUND(I1424*H1424,2)</f>
        <v>0</v>
      </c>
      <c r="K1424" s="215" t="s">
        <v>153</v>
      </c>
      <c r="L1424" s="71"/>
      <c r="M1424" s="220" t="s">
        <v>21</v>
      </c>
      <c r="N1424" s="221" t="s">
        <v>43</v>
      </c>
      <c r="O1424" s="46"/>
      <c r="P1424" s="222">
        <f>O1424*H1424</f>
        <v>0</v>
      </c>
      <c r="Q1424" s="222">
        <v>0.00055999999999999995</v>
      </c>
      <c r="R1424" s="222">
        <f>Q1424*H1424</f>
        <v>0.017919999999999998</v>
      </c>
      <c r="S1424" s="222">
        <v>0</v>
      </c>
      <c r="T1424" s="223">
        <f>S1424*H1424</f>
        <v>0</v>
      </c>
      <c r="AR1424" s="23" t="s">
        <v>248</v>
      </c>
      <c r="AT1424" s="23" t="s">
        <v>149</v>
      </c>
      <c r="AU1424" s="23" t="s">
        <v>84</v>
      </c>
      <c r="AY1424" s="23" t="s">
        <v>147</v>
      </c>
      <c r="BE1424" s="224">
        <f>IF(N1424="základní",J1424,0)</f>
        <v>0</v>
      </c>
      <c r="BF1424" s="224">
        <f>IF(N1424="snížená",J1424,0)</f>
        <v>0</v>
      </c>
      <c r="BG1424" s="224">
        <f>IF(N1424="zákl. přenesená",J1424,0)</f>
        <v>0</v>
      </c>
      <c r="BH1424" s="224">
        <f>IF(N1424="sníž. přenesená",J1424,0)</f>
        <v>0</v>
      </c>
      <c r="BI1424" s="224">
        <f>IF(N1424="nulová",J1424,0)</f>
        <v>0</v>
      </c>
      <c r="BJ1424" s="23" t="s">
        <v>77</v>
      </c>
      <c r="BK1424" s="224">
        <f>ROUND(I1424*H1424,2)</f>
        <v>0</v>
      </c>
      <c r="BL1424" s="23" t="s">
        <v>248</v>
      </c>
      <c r="BM1424" s="23" t="s">
        <v>1792</v>
      </c>
    </row>
    <row r="1425" s="1" customFormat="1" ht="25.5" customHeight="1">
      <c r="B1425" s="45"/>
      <c r="C1425" s="213" t="s">
        <v>1793</v>
      </c>
      <c r="D1425" s="213" t="s">
        <v>149</v>
      </c>
      <c r="E1425" s="214" t="s">
        <v>1794</v>
      </c>
      <c r="F1425" s="215" t="s">
        <v>1795</v>
      </c>
      <c r="G1425" s="216" t="s">
        <v>367</v>
      </c>
      <c r="H1425" s="217">
        <v>8</v>
      </c>
      <c r="I1425" s="218"/>
      <c r="J1425" s="219">
        <f>ROUND(I1425*H1425,2)</f>
        <v>0</v>
      </c>
      <c r="K1425" s="215" t="s">
        <v>153</v>
      </c>
      <c r="L1425" s="71"/>
      <c r="M1425" s="220" t="s">
        <v>21</v>
      </c>
      <c r="N1425" s="221" t="s">
        <v>43</v>
      </c>
      <c r="O1425" s="46"/>
      <c r="P1425" s="222">
        <f>O1425*H1425</f>
        <v>0</v>
      </c>
      <c r="Q1425" s="222">
        <v>0.00011</v>
      </c>
      <c r="R1425" s="222">
        <f>Q1425*H1425</f>
        <v>0.00088000000000000003</v>
      </c>
      <c r="S1425" s="222">
        <v>0</v>
      </c>
      <c r="T1425" s="223">
        <f>S1425*H1425</f>
        <v>0</v>
      </c>
      <c r="AR1425" s="23" t="s">
        <v>248</v>
      </c>
      <c r="AT1425" s="23" t="s">
        <v>149</v>
      </c>
      <c r="AU1425" s="23" t="s">
        <v>84</v>
      </c>
      <c r="AY1425" s="23" t="s">
        <v>147</v>
      </c>
      <c r="BE1425" s="224">
        <f>IF(N1425="základní",J1425,0)</f>
        <v>0</v>
      </c>
      <c r="BF1425" s="224">
        <f>IF(N1425="snížená",J1425,0)</f>
        <v>0</v>
      </c>
      <c r="BG1425" s="224">
        <f>IF(N1425="zákl. přenesená",J1425,0)</f>
        <v>0</v>
      </c>
      <c r="BH1425" s="224">
        <f>IF(N1425="sníž. přenesená",J1425,0)</f>
        <v>0</v>
      </c>
      <c r="BI1425" s="224">
        <f>IF(N1425="nulová",J1425,0)</f>
        <v>0</v>
      </c>
      <c r="BJ1425" s="23" t="s">
        <v>77</v>
      </c>
      <c r="BK1425" s="224">
        <f>ROUND(I1425*H1425,2)</f>
        <v>0</v>
      </c>
      <c r="BL1425" s="23" t="s">
        <v>248</v>
      </c>
      <c r="BM1425" s="23" t="s">
        <v>1796</v>
      </c>
    </row>
    <row r="1426" s="1" customFormat="1" ht="25.5" customHeight="1">
      <c r="B1426" s="45"/>
      <c r="C1426" s="213" t="s">
        <v>1797</v>
      </c>
      <c r="D1426" s="213" t="s">
        <v>149</v>
      </c>
      <c r="E1426" s="214" t="s">
        <v>1798</v>
      </c>
      <c r="F1426" s="215" t="s">
        <v>1799</v>
      </c>
      <c r="G1426" s="216" t="s">
        <v>367</v>
      </c>
      <c r="H1426" s="217">
        <v>18</v>
      </c>
      <c r="I1426" s="218"/>
      <c r="J1426" s="219">
        <f>ROUND(I1426*H1426,2)</f>
        <v>0</v>
      </c>
      <c r="K1426" s="215" t="s">
        <v>153</v>
      </c>
      <c r="L1426" s="71"/>
      <c r="M1426" s="220" t="s">
        <v>21</v>
      </c>
      <c r="N1426" s="221" t="s">
        <v>43</v>
      </c>
      <c r="O1426" s="46"/>
      <c r="P1426" s="222">
        <f>O1426*H1426</f>
        <v>0</v>
      </c>
      <c r="Q1426" s="222">
        <v>0.00016000000000000001</v>
      </c>
      <c r="R1426" s="222">
        <f>Q1426*H1426</f>
        <v>0.0028800000000000002</v>
      </c>
      <c r="S1426" s="222">
        <v>0</v>
      </c>
      <c r="T1426" s="223">
        <f>S1426*H1426</f>
        <v>0</v>
      </c>
      <c r="AR1426" s="23" t="s">
        <v>248</v>
      </c>
      <c r="AT1426" s="23" t="s">
        <v>149</v>
      </c>
      <c r="AU1426" s="23" t="s">
        <v>84</v>
      </c>
      <c r="AY1426" s="23" t="s">
        <v>147</v>
      </c>
      <c r="BE1426" s="224">
        <f>IF(N1426="základní",J1426,0)</f>
        <v>0</v>
      </c>
      <c r="BF1426" s="224">
        <f>IF(N1426="snížená",J1426,0)</f>
        <v>0</v>
      </c>
      <c r="BG1426" s="224">
        <f>IF(N1426="zákl. přenesená",J1426,0)</f>
        <v>0</v>
      </c>
      <c r="BH1426" s="224">
        <f>IF(N1426="sníž. přenesená",J1426,0)</f>
        <v>0</v>
      </c>
      <c r="BI1426" s="224">
        <f>IF(N1426="nulová",J1426,0)</f>
        <v>0</v>
      </c>
      <c r="BJ1426" s="23" t="s">
        <v>77</v>
      </c>
      <c r="BK1426" s="224">
        <f>ROUND(I1426*H1426,2)</f>
        <v>0</v>
      </c>
      <c r="BL1426" s="23" t="s">
        <v>248</v>
      </c>
      <c r="BM1426" s="23" t="s">
        <v>1800</v>
      </c>
    </row>
    <row r="1427" s="1" customFormat="1" ht="16.5" customHeight="1">
      <c r="B1427" s="45"/>
      <c r="C1427" s="213" t="s">
        <v>1801</v>
      </c>
      <c r="D1427" s="213" t="s">
        <v>149</v>
      </c>
      <c r="E1427" s="214" t="s">
        <v>1802</v>
      </c>
      <c r="F1427" s="215" t="s">
        <v>1803</v>
      </c>
      <c r="G1427" s="216" t="s">
        <v>443</v>
      </c>
      <c r="H1427" s="217">
        <v>190</v>
      </c>
      <c r="I1427" s="218"/>
      <c r="J1427" s="219">
        <f>ROUND(I1427*H1427,2)</f>
        <v>0</v>
      </c>
      <c r="K1427" s="215" t="s">
        <v>153</v>
      </c>
      <c r="L1427" s="71"/>
      <c r="M1427" s="220" t="s">
        <v>21</v>
      </c>
      <c r="N1427" s="221" t="s">
        <v>43</v>
      </c>
      <c r="O1427" s="46"/>
      <c r="P1427" s="222">
        <f>O1427*H1427</f>
        <v>0</v>
      </c>
      <c r="Q1427" s="222">
        <v>0</v>
      </c>
      <c r="R1427" s="222">
        <f>Q1427*H1427</f>
        <v>0</v>
      </c>
      <c r="S1427" s="222">
        <v>0</v>
      </c>
      <c r="T1427" s="223">
        <f>S1427*H1427</f>
        <v>0</v>
      </c>
      <c r="AR1427" s="23" t="s">
        <v>248</v>
      </c>
      <c r="AT1427" s="23" t="s">
        <v>149</v>
      </c>
      <c r="AU1427" s="23" t="s">
        <v>84</v>
      </c>
      <c r="AY1427" s="23" t="s">
        <v>147</v>
      </c>
      <c r="BE1427" s="224">
        <f>IF(N1427="základní",J1427,0)</f>
        <v>0</v>
      </c>
      <c r="BF1427" s="224">
        <f>IF(N1427="snížená",J1427,0)</f>
        <v>0</v>
      </c>
      <c r="BG1427" s="224">
        <f>IF(N1427="zákl. přenesená",J1427,0)</f>
        <v>0</v>
      </c>
      <c r="BH1427" s="224">
        <f>IF(N1427="sníž. přenesená",J1427,0)</f>
        <v>0</v>
      </c>
      <c r="BI1427" s="224">
        <f>IF(N1427="nulová",J1427,0)</f>
        <v>0</v>
      </c>
      <c r="BJ1427" s="23" t="s">
        <v>77</v>
      </c>
      <c r="BK1427" s="224">
        <f>ROUND(I1427*H1427,2)</f>
        <v>0</v>
      </c>
      <c r="BL1427" s="23" t="s">
        <v>248</v>
      </c>
      <c r="BM1427" s="23" t="s">
        <v>1804</v>
      </c>
    </row>
    <row r="1428" s="12" customFormat="1">
      <c r="B1428" s="238"/>
      <c r="C1428" s="239"/>
      <c r="D1428" s="225" t="s">
        <v>158</v>
      </c>
      <c r="E1428" s="240" t="s">
        <v>21</v>
      </c>
      <c r="F1428" s="241" t="s">
        <v>1805</v>
      </c>
      <c r="G1428" s="239"/>
      <c r="H1428" s="242">
        <v>190</v>
      </c>
      <c r="I1428" s="243"/>
      <c r="J1428" s="239"/>
      <c r="K1428" s="239"/>
      <c r="L1428" s="244"/>
      <c r="M1428" s="245"/>
      <c r="N1428" s="246"/>
      <c r="O1428" s="246"/>
      <c r="P1428" s="246"/>
      <c r="Q1428" s="246"/>
      <c r="R1428" s="246"/>
      <c r="S1428" s="246"/>
      <c r="T1428" s="247"/>
      <c r="AT1428" s="248" t="s">
        <v>158</v>
      </c>
      <c r="AU1428" s="248" t="s">
        <v>84</v>
      </c>
      <c r="AV1428" s="12" t="s">
        <v>84</v>
      </c>
      <c r="AW1428" s="12" t="s">
        <v>35</v>
      </c>
      <c r="AX1428" s="12" t="s">
        <v>77</v>
      </c>
      <c r="AY1428" s="248" t="s">
        <v>147</v>
      </c>
    </row>
    <row r="1429" s="1" customFormat="1" ht="16.5" customHeight="1">
      <c r="B1429" s="45"/>
      <c r="C1429" s="213" t="s">
        <v>1806</v>
      </c>
      <c r="D1429" s="213" t="s">
        <v>149</v>
      </c>
      <c r="E1429" s="214" t="s">
        <v>1807</v>
      </c>
      <c r="F1429" s="215" t="s">
        <v>1808</v>
      </c>
      <c r="G1429" s="216" t="s">
        <v>367</v>
      </c>
      <c r="H1429" s="217">
        <v>18</v>
      </c>
      <c r="I1429" s="218"/>
      <c r="J1429" s="219">
        <f>ROUND(I1429*H1429,2)</f>
        <v>0</v>
      </c>
      <c r="K1429" s="215" t="s">
        <v>153</v>
      </c>
      <c r="L1429" s="71"/>
      <c r="M1429" s="220" t="s">
        <v>21</v>
      </c>
      <c r="N1429" s="221" t="s">
        <v>43</v>
      </c>
      <c r="O1429" s="46"/>
      <c r="P1429" s="222">
        <f>O1429*H1429</f>
        <v>0</v>
      </c>
      <c r="Q1429" s="222">
        <v>1.0000000000000001E-05</v>
      </c>
      <c r="R1429" s="222">
        <f>Q1429*H1429</f>
        <v>0.00018000000000000001</v>
      </c>
      <c r="S1429" s="222">
        <v>0</v>
      </c>
      <c r="T1429" s="223">
        <f>S1429*H1429</f>
        <v>0</v>
      </c>
      <c r="AR1429" s="23" t="s">
        <v>248</v>
      </c>
      <c r="AT1429" s="23" t="s">
        <v>149</v>
      </c>
      <c r="AU1429" s="23" t="s">
        <v>84</v>
      </c>
      <c r="AY1429" s="23" t="s">
        <v>147</v>
      </c>
      <c r="BE1429" s="224">
        <f>IF(N1429="základní",J1429,0)</f>
        <v>0</v>
      </c>
      <c r="BF1429" s="224">
        <f>IF(N1429="snížená",J1429,0)</f>
        <v>0</v>
      </c>
      <c r="BG1429" s="224">
        <f>IF(N1429="zákl. přenesená",J1429,0)</f>
        <v>0</v>
      </c>
      <c r="BH1429" s="224">
        <f>IF(N1429="sníž. přenesená",J1429,0)</f>
        <v>0</v>
      </c>
      <c r="BI1429" s="224">
        <f>IF(N1429="nulová",J1429,0)</f>
        <v>0</v>
      </c>
      <c r="BJ1429" s="23" t="s">
        <v>77</v>
      </c>
      <c r="BK1429" s="224">
        <f>ROUND(I1429*H1429,2)</f>
        <v>0</v>
      </c>
      <c r="BL1429" s="23" t="s">
        <v>248</v>
      </c>
      <c r="BM1429" s="23" t="s">
        <v>1809</v>
      </c>
    </row>
    <row r="1430" s="1" customFormat="1" ht="16.5" customHeight="1">
      <c r="B1430" s="45"/>
      <c r="C1430" s="213" t="s">
        <v>1810</v>
      </c>
      <c r="D1430" s="213" t="s">
        <v>149</v>
      </c>
      <c r="E1430" s="214" t="s">
        <v>1811</v>
      </c>
      <c r="F1430" s="215" t="s">
        <v>1812</v>
      </c>
      <c r="G1430" s="216" t="s">
        <v>367</v>
      </c>
      <c r="H1430" s="217">
        <v>18</v>
      </c>
      <c r="I1430" s="218"/>
      <c r="J1430" s="219">
        <f>ROUND(I1430*H1430,2)</f>
        <v>0</v>
      </c>
      <c r="K1430" s="215" t="s">
        <v>21</v>
      </c>
      <c r="L1430" s="71"/>
      <c r="M1430" s="220" t="s">
        <v>21</v>
      </c>
      <c r="N1430" s="221" t="s">
        <v>43</v>
      </c>
      <c r="O1430" s="46"/>
      <c r="P1430" s="222">
        <f>O1430*H1430</f>
        <v>0</v>
      </c>
      <c r="Q1430" s="222">
        <v>0.00036999999999999999</v>
      </c>
      <c r="R1430" s="222">
        <f>Q1430*H1430</f>
        <v>0.0066600000000000001</v>
      </c>
      <c r="S1430" s="222">
        <v>0</v>
      </c>
      <c r="T1430" s="223">
        <f>S1430*H1430</f>
        <v>0</v>
      </c>
      <c r="AR1430" s="23" t="s">
        <v>248</v>
      </c>
      <c r="AT1430" s="23" t="s">
        <v>149</v>
      </c>
      <c r="AU1430" s="23" t="s">
        <v>84</v>
      </c>
      <c r="AY1430" s="23" t="s">
        <v>147</v>
      </c>
      <c r="BE1430" s="224">
        <f>IF(N1430="základní",J1430,0)</f>
        <v>0</v>
      </c>
      <c r="BF1430" s="224">
        <f>IF(N1430="snížená",J1430,0)</f>
        <v>0</v>
      </c>
      <c r="BG1430" s="224">
        <f>IF(N1430="zákl. přenesená",J1430,0)</f>
        <v>0</v>
      </c>
      <c r="BH1430" s="224">
        <f>IF(N1430="sníž. přenesená",J1430,0)</f>
        <v>0</v>
      </c>
      <c r="BI1430" s="224">
        <f>IF(N1430="nulová",J1430,0)</f>
        <v>0</v>
      </c>
      <c r="BJ1430" s="23" t="s">
        <v>77</v>
      </c>
      <c r="BK1430" s="224">
        <f>ROUND(I1430*H1430,2)</f>
        <v>0</v>
      </c>
      <c r="BL1430" s="23" t="s">
        <v>248</v>
      </c>
      <c r="BM1430" s="23" t="s">
        <v>1813</v>
      </c>
    </row>
    <row r="1431" s="1" customFormat="1" ht="25.5" customHeight="1">
      <c r="B1431" s="45"/>
      <c r="C1431" s="213" t="s">
        <v>1814</v>
      </c>
      <c r="D1431" s="213" t="s">
        <v>149</v>
      </c>
      <c r="E1431" s="214" t="s">
        <v>1815</v>
      </c>
      <c r="F1431" s="215" t="s">
        <v>1816</v>
      </c>
      <c r="G1431" s="216" t="s">
        <v>221</v>
      </c>
      <c r="H1431" s="217">
        <v>0.27400000000000002</v>
      </c>
      <c r="I1431" s="218"/>
      <c r="J1431" s="219">
        <f>ROUND(I1431*H1431,2)</f>
        <v>0</v>
      </c>
      <c r="K1431" s="215" t="s">
        <v>153</v>
      </c>
      <c r="L1431" s="71"/>
      <c r="M1431" s="220" t="s">
        <v>21</v>
      </c>
      <c r="N1431" s="221" t="s">
        <v>43</v>
      </c>
      <c r="O1431" s="46"/>
      <c r="P1431" s="222">
        <f>O1431*H1431</f>
        <v>0</v>
      </c>
      <c r="Q1431" s="222">
        <v>0</v>
      </c>
      <c r="R1431" s="222">
        <f>Q1431*H1431</f>
        <v>0</v>
      </c>
      <c r="S1431" s="222">
        <v>0</v>
      </c>
      <c r="T1431" s="223">
        <f>S1431*H1431</f>
        <v>0</v>
      </c>
      <c r="AR1431" s="23" t="s">
        <v>248</v>
      </c>
      <c r="AT1431" s="23" t="s">
        <v>149</v>
      </c>
      <c r="AU1431" s="23" t="s">
        <v>84</v>
      </c>
      <c r="AY1431" s="23" t="s">
        <v>147</v>
      </c>
      <c r="BE1431" s="224">
        <f>IF(N1431="základní",J1431,0)</f>
        <v>0</v>
      </c>
      <c r="BF1431" s="224">
        <f>IF(N1431="snížená",J1431,0)</f>
        <v>0</v>
      </c>
      <c r="BG1431" s="224">
        <f>IF(N1431="zákl. přenesená",J1431,0)</f>
        <v>0</v>
      </c>
      <c r="BH1431" s="224">
        <f>IF(N1431="sníž. přenesená",J1431,0)</f>
        <v>0</v>
      </c>
      <c r="BI1431" s="224">
        <f>IF(N1431="nulová",J1431,0)</f>
        <v>0</v>
      </c>
      <c r="BJ1431" s="23" t="s">
        <v>77</v>
      </c>
      <c r="BK1431" s="224">
        <f>ROUND(I1431*H1431,2)</f>
        <v>0</v>
      </c>
      <c r="BL1431" s="23" t="s">
        <v>248</v>
      </c>
      <c r="BM1431" s="23" t="s">
        <v>1817</v>
      </c>
    </row>
    <row r="1432" s="1" customFormat="1" ht="38.25" customHeight="1">
      <c r="B1432" s="45"/>
      <c r="C1432" s="213" t="s">
        <v>1818</v>
      </c>
      <c r="D1432" s="213" t="s">
        <v>149</v>
      </c>
      <c r="E1432" s="214" t="s">
        <v>1819</v>
      </c>
      <c r="F1432" s="215" t="s">
        <v>1820</v>
      </c>
      <c r="G1432" s="216" t="s">
        <v>1511</v>
      </c>
      <c r="H1432" s="270"/>
      <c r="I1432" s="218"/>
      <c r="J1432" s="219">
        <f>ROUND(I1432*H1432,2)</f>
        <v>0</v>
      </c>
      <c r="K1432" s="215" t="s">
        <v>153</v>
      </c>
      <c r="L1432" s="71"/>
      <c r="M1432" s="220" t="s">
        <v>21</v>
      </c>
      <c r="N1432" s="221" t="s">
        <v>43</v>
      </c>
      <c r="O1432" s="46"/>
      <c r="P1432" s="222">
        <f>O1432*H1432</f>
        <v>0</v>
      </c>
      <c r="Q1432" s="222">
        <v>0</v>
      </c>
      <c r="R1432" s="222">
        <f>Q1432*H1432</f>
        <v>0</v>
      </c>
      <c r="S1432" s="222">
        <v>0</v>
      </c>
      <c r="T1432" s="223">
        <f>S1432*H1432</f>
        <v>0</v>
      </c>
      <c r="AR1432" s="23" t="s">
        <v>248</v>
      </c>
      <c r="AT1432" s="23" t="s">
        <v>149</v>
      </c>
      <c r="AU1432" s="23" t="s">
        <v>84</v>
      </c>
      <c r="AY1432" s="23" t="s">
        <v>147</v>
      </c>
      <c r="BE1432" s="224">
        <f>IF(N1432="základní",J1432,0)</f>
        <v>0</v>
      </c>
      <c r="BF1432" s="224">
        <f>IF(N1432="snížená",J1432,0)</f>
        <v>0</v>
      </c>
      <c r="BG1432" s="224">
        <f>IF(N1432="zákl. přenesená",J1432,0)</f>
        <v>0</v>
      </c>
      <c r="BH1432" s="224">
        <f>IF(N1432="sníž. přenesená",J1432,0)</f>
        <v>0</v>
      </c>
      <c r="BI1432" s="224">
        <f>IF(N1432="nulová",J1432,0)</f>
        <v>0</v>
      </c>
      <c r="BJ1432" s="23" t="s">
        <v>77</v>
      </c>
      <c r="BK1432" s="224">
        <f>ROUND(I1432*H1432,2)</f>
        <v>0</v>
      </c>
      <c r="BL1432" s="23" t="s">
        <v>248</v>
      </c>
      <c r="BM1432" s="23" t="s">
        <v>1821</v>
      </c>
    </row>
    <row r="1433" s="1" customFormat="1">
      <c r="B1433" s="45"/>
      <c r="C1433" s="73"/>
      <c r="D1433" s="225" t="s">
        <v>156</v>
      </c>
      <c r="E1433" s="73"/>
      <c r="F1433" s="226" t="s">
        <v>1399</v>
      </c>
      <c r="G1433" s="73"/>
      <c r="H1433" s="73"/>
      <c r="I1433" s="184"/>
      <c r="J1433" s="73"/>
      <c r="K1433" s="73"/>
      <c r="L1433" s="71"/>
      <c r="M1433" s="227"/>
      <c r="N1433" s="46"/>
      <c r="O1433" s="46"/>
      <c r="P1433" s="46"/>
      <c r="Q1433" s="46"/>
      <c r="R1433" s="46"/>
      <c r="S1433" s="46"/>
      <c r="T1433" s="94"/>
      <c r="AT1433" s="23" t="s">
        <v>156</v>
      </c>
      <c r="AU1433" s="23" t="s">
        <v>84</v>
      </c>
    </row>
    <row r="1434" s="10" customFormat="1" ht="29.88" customHeight="1">
      <c r="B1434" s="197"/>
      <c r="C1434" s="198"/>
      <c r="D1434" s="199" t="s">
        <v>71</v>
      </c>
      <c r="E1434" s="211" t="s">
        <v>1822</v>
      </c>
      <c r="F1434" s="211" t="s">
        <v>1823</v>
      </c>
      <c r="G1434" s="198"/>
      <c r="H1434" s="198"/>
      <c r="I1434" s="201"/>
      <c r="J1434" s="212">
        <f>BK1434</f>
        <v>0</v>
      </c>
      <c r="K1434" s="198"/>
      <c r="L1434" s="203"/>
      <c r="M1434" s="204"/>
      <c r="N1434" s="205"/>
      <c r="O1434" s="205"/>
      <c r="P1434" s="206">
        <f>SUM(P1435:P1445)</f>
        <v>0</v>
      </c>
      <c r="Q1434" s="205"/>
      <c r="R1434" s="206">
        <f>SUM(R1435:R1445)</f>
        <v>0.023879999999999998</v>
      </c>
      <c r="S1434" s="205"/>
      <c r="T1434" s="207">
        <f>SUM(T1435:T1445)</f>
        <v>0.037400000000000003</v>
      </c>
      <c r="AR1434" s="208" t="s">
        <v>84</v>
      </c>
      <c r="AT1434" s="209" t="s">
        <v>71</v>
      </c>
      <c r="AU1434" s="209" t="s">
        <v>77</v>
      </c>
      <c r="AY1434" s="208" t="s">
        <v>147</v>
      </c>
      <c r="BK1434" s="210">
        <f>SUM(BK1435:BK1445)</f>
        <v>0</v>
      </c>
    </row>
    <row r="1435" s="1" customFormat="1" ht="16.5" customHeight="1">
      <c r="B1435" s="45"/>
      <c r="C1435" s="213" t="s">
        <v>1824</v>
      </c>
      <c r="D1435" s="213" t="s">
        <v>149</v>
      </c>
      <c r="E1435" s="214" t="s">
        <v>1825</v>
      </c>
      <c r="F1435" s="215" t="s">
        <v>1826</v>
      </c>
      <c r="G1435" s="216" t="s">
        <v>367</v>
      </c>
      <c r="H1435" s="217">
        <v>34</v>
      </c>
      <c r="I1435" s="218"/>
      <c r="J1435" s="219">
        <f>ROUND(I1435*H1435,2)</f>
        <v>0</v>
      </c>
      <c r="K1435" s="215" t="s">
        <v>153</v>
      </c>
      <c r="L1435" s="71"/>
      <c r="M1435" s="220" t="s">
        <v>21</v>
      </c>
      <c r="N1435" s="221" t="s">
        <v>43</v>
      </c>
      <c r="O1435" s="46"/>
      <c r="P1435" s="222">
        <f>O1435*H1435</f>
        <v>0</v>
      </c>
      <c r="Q1435" s="222">
        <v>0.00012999999999999999</v>
      </c>
      <c r="R1435" s="222">
        <f>Q1435*H1435</f>
        <v>0.0044199999999999994</v>
      </c>
      <c r="S1435" s="222">
        <v>0.0011000000000000001</v>
      </c>
      <c r="T1435" s="223">
        <f>S1435*H1435</f>
        <v>0.037400000000000003</v>
      </c>
      <c r="AR1435" s="23" t="s">
        <v>248</v>
      </c>
      <c r="AT1435" s="23" t="s">
        <v>149</v>
      </c>
      <c r="AU1435" s="23" t="s">
        <v>84</v>
      </c>
      <c r="AY1435" s="23" t="s">
        <v>147</v>
      </c>
      <c r="BE1435" s="224">
        <f>IF(N1435="základní",J1435,0)</f>
        <v>0</v>
      </c>
      <c r="BF1435" s="224">
        <f>IF(N1435="snížená",J1435,0)</f>
        <v>0</v>
      </c>
      <c r="BG1435" s="224">
        <f>IF(N1435="zákl. přenesená",J1435,0)</f>
        <v>0</v>
      </c>
      <c r="BH1435" s="224">
        <f>IF(N1435="sníž. přenesená",J1435,0)</f>
        <v>0</v>
      </c>
      <c r="BI1435" s="224">
        <f>IF(N1435="nulová",J1435,0)</f>
        <v>0</v>
      </c>
      <c r="BJ1435" s="23" t="s">
        <v>77</v>
      </c>
      <c r="BK1435" s="224">
        <f>ROUND(I1435*H1435,2)</f>
        <v>0</v>
      </c>
      <c r="BL1435" s="23" t="s">
        <v>248</v>
      </c>
      <c r="BM1435" s="23" t="s">
        <v>1827</v>
      </c>
    </row>
    <row r="1436" s="1" customFormat="1" ht="25.5" customHeight="1">
      <c r="B1436" s="45"/>
      <c r="C1436" s="213" t="s">
        <v>1828</v>
      </c>
      <c r="D1436" s="213" t="s">
        <v>149</v>
      </c>
      <c r="E1436" s="214" t="s">
        <v>1829</v>
      </c>
      <c r="F1436" s="215" t="s">
        <v>1830</v>
      </c>
      <c r="G1436" s="216" t="s">
        <v>367</v>
      </c>
      <c r="H1436" s="217">
        <v>16</v>
      </c>
      <c r="I1436" s="218"/>
      <c r="J1436" s="219">
        <f>ROUND(I1436*H1436,2)</f>
        <v>0</v>
      </c>
      <c r="K1436" s="215" t="s">
        <v>153</v>
      </c>
      <c r="L1436" s="71"/>
      <c r="M1436" s="220" t="s">
        <v>21</v>
      </c>
      <c r="N1436" s="221" t="s">
        <v>43</v>
      </c>
      <c r="O1436" s="46"/>
      <c r="P1436" s="222">
        <f>O1436*H1436</f>
        <v>0</v>
      </c>
      <c r="Q1436" s="222">
        <v>0.00013999999999999999</v>
      </c>
      <c r="R1436" s="222">
        <f>Q1436*H1436</f>
        <v>0.0022399999999999998</v>
      </c>
      <c r="S1436" s="222">
        <v>0</v>
      </c>
      <c r="T1436" s="223">
        <f>S1436*H1436</f>
        <v>0</v>
      </c>
      <c r="AR1436" s="23" t="s">
        <v>248</v>
      </c>
      <c r="AT1436" s="23" t="s">
        <v>149</v>
      </c>
      <c r="AU1436" s="23" t="s">
        <v>84</v>
      </c>
      <c r="AY1436" s="23" t="s">
        <v>147</v>
      </c>
      <c r="BE1436" s="224">
        <f>IF(N1436="základní",J1436,0)</f>
        <v>0</v>
      </c>
      <c r="BF1436" s="224">
        <f>IF(N1436="snížená",J1436,0)</f>
        <v>0</v>
      </c>
      <c r="BG1436" s="224">
        <f>IF(N1436="zákl. přenesená",J1436,0)</f>
        <v>0</v>
      </c>
      <c r="BH1436" s="224">
        <f>IF(N1436="sníž. přenesená",J1436,0)</f>
        <v>0</v>
      </c>
      <c r="BI1436" s="224">
        <f>IF(N1436="nulová",J1436,0)</f>
        <v>0</v>
      </c>
      <c r="BJ1436" s="23" t="s">
        <v>77</v>
      </c>
      <c r="BK1436" s="224">
        <f>ROUND(I1436*H1436,2)</f>
        <v>0</v>
      </c>
      <c r="BL1436" s="23" t="s">
        <v>248</v>
      </c>
      <c r="BM1436" s="23" t="s">
        <v>1831</v>
      </c>
    </row>
    <row r="1437" s="1" customFormat="1">
      <c r="B1437" s="45"/>
      <c r="C1437" s="73"/>
      <c r="D1437" s="225" t="s">
        <v>156</v>
      </c>
      <c r="E1437" s="73"/>
      <c r="F1437" s="226" t="s">
        <v>1832</v>
      </c>
      <c r="G1437" s="73"/>
      <c r="H1437" s="73"/>
      <c r="I1437" s="184"/>
      <c r="J1437" s="73"/>
      <c r="K1437" s="73"/>
      <c r="L1437" s="71"/>
      <c r="M1437" s="227"/>
      <c r="N1437" s="46"/>
      <c r="O1437" s="46"/>
      <c r="P1437" s="46"/>
      <c r="Q1437" s="46"/>
      <c r="R1437" s="46"/>
      <c r="S1437" s="46"/>
      <c r="T1437" s="94"/>
      <c r="AT1437" s="23" t="s">
        <v>156</v>
      </c>
      <c r="AU1437" s="23" t="s">
        <v>84</v>
      </c>
    </row>
    <row r="1438" s="1" customFormat="1" ht="25.5" customHeight="1">
      <c r="B1438" s="45"/>
      <c r="C1438" s="213" t="s">
        <v>1833</v>
      </c>
      <c r="D1438" s="213" t="s">
        <v>149</v>
      </c>
      <c r="E1438" s="214" t="s">
        <v>1834</v>
      </c>
      <c r="F1438" s="215" t="s">
        <v>1835</v>
      </c>
      <c r="G1438" s="216" t="s">
        <v>367</v>
      </c>
      <c r="H1438" s="217">
        <v>8</v>
      </c>
      <c r="I1438" s="218"/>
      <c r="J1438" s="219">
        <f>ROUND(I1438*H1438,2)</f>
        <v>0</v>
      </c>
      <c r="K1438" s="215" t="s">
        <v>153</v>
      </c>
      <c r="L1438" s="71"/>
      <c r="M1438" s="220" t="s">
        <v>21</v>
      </c>
      <c r="N1438" s="221" t="s">
        <v>43</v>
      </c>
      <c r="O1438" s="46"/>
      <c r="P1438" s="222">
        <f>O1438*H1438</f>
        <v>0</v>
      </c>
      <c r="Q1438" s="222">
        <v>0.00012</v>
      </c>
      <c r="R1438" s="222">
        <f>Q1438*H1438</f>
        <v>0.00096000000000000002</v>
      </c>
      <c r="S1438" s="222">
        <v>0</v>
      </c>
      <c r="T1438" s="223">
        <f>S1438*H1438</f>
        <v>0</v>
      </c>
      <c r="AR1438" s="23" t="s">
        <v>248</v>
      </c>
      <c r="AT1438" s="23" t="s">
        <v>149</v>
      </c>
      <c r="AU1438" s="23" t="s">
        <v>84</v>
      </c>
      <c r="AY1438" s="23" t="s">
        <v>147</v>
      </c>
      <c r="BE1438" s="224">
        <f>IF(N1438="základní",J1438,0)</f>
        <v>0</v>
      </c>
      <c r="BF1438" s="224">
        <f>IF(N1438="snížená",J1438,0)</f>
        <v>0</v>
      </c>
      <c r="BG1438" s="224">
        <f>IF(N1438="zákl. přenesená",J1438,0)</f>
        <v>0</v>
      </c>
      <c r="BH1438" s="224">
        <f>IF(N1438="sníž. přenesená",J1438,0)</f>
        <v>0</v>
      </c>
      <c r="BI1438" s="224">
        <f>IF(N1438="nulová",J1438,0)</f>
        <v>0</v>
      </c>
      <c r="BJ1438" s="23" t="s">
        <v>77</v>
      </c>
      <c r="BK1438" s="224">
        <f>ROUND(I1438*H1438,2)</f>
        <v>0</v>
      </c>
      <c r="BL1438" s="23" t="s">
        <v>248</v>
      </c>
      <c r="BM1438" s="23" t="s">
        <v>1836</v>
      </c>
    </row>
    <row r="1439" s="1" customFormat="1">
      <c r="B1439" s="45"/>
      <c r="C1439" s="73"/>
      <c r="D1439" s="225" t="s">
        <v>156</v>
      </c>
      <c r="E1439" s="73"/>
      <c r="F1439" s="226" t="s">
        <v>1832</v>
      </c>
      <c r="G1439" s="73"/>
      <c r="H1439" s="73"/>
      <c r="I1439" s="184"/>
      <c r="J1439" s="73"/>
      <c r="K1439" s="73"/>
      <c r="L1439" s="71"/>
      <c r="M1439" s="227"/>
      <c r="N1439" s="46"/>
      <c r="O1439" s="46"/>
      <c r="P1439" s="46"/>
      <c r="Q1439" s="46"/>
      <c r="R1439" s="46"/>
      <c r="S1439" s="46"/>
      <c r="T1439" s="94"/>
      <c r="AT1439" s="23" t="s">
        <v>156</v>
      </c>
      <c r="AU1439" s="23" t="s">
        <v>84</v>
      </c>
    </row>
    <row r="1440" s="1" customFormat="1" ht="16.5" customHeight="1">
      <c r="B1440" s="45"/>
      <c r="C1440" s="213" t="s">
        <v>1837</v>
      </c>
      <c r="D1440" s="213" t="s">
        <v>149</v>
      </c>
      <c r="E1440" s="214" t="s">
        <v>1838</v>
      </c>
      <c r="F1440" s="215" t="s">
        <v>1839</v>
      </c>
      <c r="G1440" s="216" t="s">
        <v>367</v>
      </c>
      <c r="H1440" s="217">
        <v>8</v>
      </c>
      <c r="I1440" s="218"/>
      <c r="J1440" s="219">
        <f>ROUND(I1440*H1440,2)</f>
        <v>0</v>
      </c>
      <c r="K1440" s="215" t="s">
        <v>153</v>
      </c>
      <c r="L1440" s="71"/>
      <c r="M1440" s="220" t="s">
        <v>21</v>
      </c>
      <c r="N1440" s="221" t="s">
        <v>43</v>
      </c>
      <c r="O1440" s="46"/>
      <c r="P1440" s="222">
        <f>O1440*H1440</f>
        <v>0</v>
      </c>
      <c r="Q1440" s="222">
        <v>0.00027</v>
      </c>
      <c r="R1440" s="222">
        <f>Q1440*H1440</f>
        <v>0.00216</v>
      </c>
      <c r="S1440" s="222">
        <v>0</v>
      </c>
      <c r="T1440" s="223">
        <f>S1440*H1440</f>
        <v>0</v>
      </c>
      <c r="AR1440" s="23" t="s">
        <v>248</v>
      </c>
      <c r="AT1440" s="23" t="s">
        <v>149</v>
      </c>
      <c r="AU1440" s="23" t="s">
        <v>84</v>
      </c>
      <c r="AY1440" s="23" t="s">
        <v>147</v>
      </c>
      <c r="BE1440" s="224">
        <f>IF(N1440="základní",J1440,0)</f>
        <v>0</v>
      </c>
      <c r="BF1440" s="224">
        <f>IF(N1440="snížená",J1440,0)</f>
        <v>0</v>
      </c>
      <c r="BG1440" s="224">
        <f>IF(N1440="zákl. přenesená",J1440,0)</f>
        <v>0</v>
      </c>
      <c r="BH1440" s="224">
        <f>IF(N1440="sníž. přenesená",J1440,0)</f>
        <v>0</v>
      </c>
      <c r="BI1440" s="224">
        <f>IF(N1440="nulová",J1440,0)</f>
        <v>0</v>
      </c>
      <c r="BJ1440" s="23" t="s">
        <v>77</v>
      </c>
      <c r="BK1440" s="224">
        <f>ROUND(I1440*H1440,2)</f>
        <v>0</v>
      </c>
      <c r="BL1440" s="23" t="s">
        <v>248</v>
      </c>
      <c r="BM1440" s="23" t="s">
        <v>1840</v>
      </c>
    </row>
    <row r="1441" s="1" customFormat="1" ht="25.5" customHeight="1">
      <c r="B1441" s="45"/>
      <c r="C1441" s="213" t="s">
        <v>1841</v>
      </c>
      <c r="D1441" s="213" t="s">
        <v>149</v>
      </c>
      <c r="E1441" s="214" t="s">
        <v>1842</v>
      </c>
      <c r="F1441" s="215" t="s">
        <v>1843</v>
      </c>
      <c r="G1441" s="216" t="s">
        <v>367</v>
      </c>
      <c r="H1441" s="217">
        <v>16</v>
      </c>
      <c r="I1441" s="218"/>
      <c r="J1441" s="219">
        <f>ROUND(I1441*H1441,2)</f>
        <v>0</v>
      </c>
      <c r="K1441" s="215" t="s">
        <v>153</v>
      </c>
      <c r="L1441" s="71"/>
      <c r="M1441" s="220" t="s">
        <v>21</v>
      </c>
      <c r="N1441" s="221" t="s">
        <v>43</v>
      </c>
      <c r="O1441" s="46"/>
      <c r="P1441" s="222">
        <f>O1441*H1441</f>
        <v>0</v>
      </c>
      <c r="Q1441" s="222">
        <v>0.00085999999999999998</v>
      </c>
      <c r="R1441" s="222">
        <f>Q1441*H1441</f>
        <v>0.01376</v>
      </c>
      <c r="S1441" s="222">
        <v>0</v>
      </c>
      <c r="T1441" s="223">
        <f>S1441*H1441</f>
        <v>0</v>
      </c>
      <c r="AR1441" s="23" t="s">
        <v>248</v>
      </c>
      <c r="AT1441" s="23" t="s">
        <v>149</v>
      </c>
      <c r="AU1441" s="23" t="s">
        <v>84</v>
      </c>
      <c r="AY1441" s="23" t="s">
        <v>147</v>
      </c>
      <c r="BE1441" s="224">
        <f>IF(N1441="základní",J1441,0)</f>
        <v>0</v>
      </c>
      <c r="BF1441" s="224">
        <f>IF(N1441="snížená",J1441,0)</f>
        <v>0</v>
      </c>
      <c r="BG1441" s="224">
        <f>IF(N1441="zákl. přenesená",J1441,0)</f>
        <v>0</v>
      </c>
      <c r="BH1441" s="224">
        <f>IF(N1441="sníž. přenesená",J1441,0)</f>
        <v>0</v>
      </c>
      <c r="BI1441" s="224">
        <f>IF(N1441="nulová",J1441,0)</f>
        <v>0</v>
      </c>
      <c r="BJ1441" s="23" t="s">
        <v>77</v>
      </c>
      <c r="BK1441" s="224">
        <f>ROUND(I1441*H1441,2)</f>
        <v>0</v>
      </c>
      <c r="BL1441" s="23" t="s">
        <v>248</v>
      </c>
      <c r="BM1441" s="23" t="s">
        <v>1844</v>
      </c>
    </row>
    <row r="1442" s="1" customFormat="1" ht="16.5" customHeight="1">
      <c r="B1442" s="45"/>
      <c r="C1442" s="213" t="s">
        <v>1845</v>
      </c>
      <c r="D1442" s="213" t="s">
        <v>149</v>
      </c>
      <c r="E1442" s="214" t="s">
        <v>1846</v>
      </c>
      <c r="F1442" s="215" t="s">
        <v>1847</v>
      </c>
      <c r="G1442" s="216" t="s">
        <v>367</v>
      </c>
      <c r="H1442" s="217">
        <v>17</v>
      </c>
      <c r="I1442" s="218"/>
      <c r="J1442" s="219">
        <f>ROUND(I1442*H1442,2)</f>
        <v>0</v>
      </c>
      <c r="K1442" s="215" t="s">
        <v>153</v>
      </c>
      <c r="L1442" s="71"/>
      <c r="M1442" s="220" t="s">
        <v>21</v>
      </c>
      <c r="N1442" s="221" t="s">
        <v>43</v>
      </c>
      <c r="O1442" s="46"/>
      <c r="P1442" s="222">
        <f>O1442*H1442</f>
        <v>0</v>
      </c>
      <c r="Q1442" s="222">
        <v>2.0000000000000002E-05</v>
      </c>
      <c r="R1442" s="222">
        <f>Q1442*H1442</f>
        <v>0.00034000000000000002</v>
      </c>
      <c r="S1442" s="222">
        <v>0</v>
      </c>
      <c r="T1442" s="223">
        <f>S1442*H1442</f>
        <v>0</v>
      </c>
      <c r="AR1442" s="23" t="s">
        <v>248</v>
      </c>
      <c r="AT1442" s="23" t="s">
        <v>149</v>
      </c>
      <c r="AU1442" s="23" t="s">
        <v>84</v>
      </c>
      <c r="AY1442" s="23" t="s">
        <v>147</v>
      </c>
      <c r="BE1442" s="224">
        <f>IF(N1442="základní",J1442,0)</f>
        <v>0</v>
      </c>
      <c r="BF1442" s="224">
        <f>IF(N1442="snížená",J1442,0)</f>
        <v>0</v>
      </c>
      <c r="BG1442" s="224">
        <f>IF(N1442="zákl. přenesená",J1442,0)</f>
        <v>0</v>
      </c>
      <c r="BH1442" s="224">
        <f>IF(N1442="sníž. přenesená",J1442,0)</f>
        <v>0</v>
      </c>
      <c r="BI1442" s="224">
        <f>IF(N1442="nulová",J1442,0)</f>
        <v>0</v>
      </c>
      <c r="BJ1442" s="23" t="s">
        <v>77</v>
      </c>
      <c r="BK1442" s="224">
        <f>ROUND(I1442*H1442,2)</f>
        <v>0</v>
      </c>
      <c r="BL1442" s="23" t="s">
        <v>248</v>
      </c>
      <c r="BM1442" s="23" t="s">
        <v>1848</v>
      </c>
    </row>
    <row r="1443" s="1" customFormat="1" ht="25.5" customHeight="1">
      <c r="B1443" s="45"/>
      <c r="C1443" s="213" t="s">
        <v>1849</v>
      </c>
      <c r="D1443" s="213" t="s">
        <v>149</v>
      </c>
      <c r="E1443" s="214" t="s">
        <v>1850</v>
      </c>
      <c r="F1443" s="215" t="s">
        <v>1851</v>
      </c>
      <c r="G1443" s="216" t="s">
        <v>221</v>
      </c>
      <c r="H1443" s="217">
        <v>0.036999999999999998</v>
      </c>
      <c r="I1443" s="218"/>
      <c r="J1443" s="219">
        <f>ROUND(I1443*H1443,2)</f>
        <v>0</v>
      </c>
      <c r="K1443" s="215" t="s">
        <v>153</v>
      </c>
      <c r="L1443" s="71"/>
      <c r="M1443" s="220" t="s">
        <v>21</v>
      </c>
      <c r="N1443" s="221" t="s">
        <v>43</v>
      </c>
      <c r="O1443" s="46"/>
      <c r="P1443" s="222">
        <f>O1443*H1443</f>
        <v>0</v>
      </c>
      <c r="Q1443" s="222">
        <v>0</v>
      </c>
      <c r="R1443" s="222">
        <f>Q1443*H1443</f>
        <v>0</v>
      </c>
      <c r="S1443" s="222">
        <v>0</v>
      </c>
      <c r="T1443" s="223">
        <f>S1443*H1443</f>
        <v>0</v>
      </c>
      <c r="AR1443" s="23" t="s">
        <v>248</v>
      </c>
      <c r="AT1443" s="23" t="s">
        <v>149</v>
      </c>
      <c r="AU1443" s="23" t="s">
        <v>84</v>
      </c>
      <c r="AY1443" s="23" t="s">
        <v>147</v>
      </c>
      <c r="BE1443" s="224">
        <f>IF(N1443="základní",J1443,0)</f>
        <v>0</v>
      </c>
      <c r="BF1443" s="224">
        <f>IF(N1443="snížená",J1443,0)</f>
        <v>0</v>
      </c>
      <c r="BG1443" s="224">
        <f>IF(N1443="zákl. přenesená",J1443,0)</f>
        <v>0</v>
      </c>
      <c r="BH1443" s="224">
        <f>IF(N1443="sníž. přenesená",J1443,0)</f>
        <v>0</v>
      </c>
      <c r="BI1443" s="224">
        <f>IF(N1443="nulová",J1443,0)</f>
        <v>0</v>
      </c>
      <c r="BJ1443" s="23" t="s">
        <v>77</v>
      </c>
      <c r="BK1443" s="224">
        <f>ROUND(I1443*H1443,2)</f>
        <v>0</v>
      </c>
      <c r="BL1443" s="23" t="s">
        <v>248</v>
      </c>
      <c r="BM1443" s="23" t="s">
        <v>1852</v>
      </c>
    </row>
    <row r="1444" s="1" customFormat="1" ht="38.25" customHeight="1">
      <c r="B1444" s="45"/>
      <c r="C1444" s="213" t="s">
        <v>1853</v>
      </c>
      <c r="D1444" s="213" t="s">
        <v>149</v>
      </c>
      <c r="E1444" s="214" t="s">
        <v>1854</v>
      </c>
      <c r="F1444" s="215" t="s">
        <v>1855</v>
      </c>
      <c r="G1444" s="216" t="s">
        <v>1511</v>
      </c>
      <c r="H1444" s="270"/>
      <c r="I1444" s="218"/>
      <c r="J1444" s="219">
        <f>ROUND(I1444*H1444,2)</f>
        <v>0</v>
      </c>
      <c r="K1444" s="215" t="s">
        <v>153</v>
      </c>
      <c r="L1444" s="71"/>
      <c r="M1444" s="220" t="s">
        <v>21</v>
      </c>
      <c r="N1444" s="221" t="s">
        <v>43</v>
      </c>
      <c r="O1444" s="46"/>
      <c r="P1444" s="222">
        <f>O1444*H1444</f>
        <v>0</v>
      </c>
      <c r="Q1444" s="222">
        <v>0</v>
      </c>
      <c r="R1444" s="222">
        <f>Q1444*H1444</f>
        <v>0</v>
      </c>
      <c r="S1444" s="222">
        <v>0</v>
      </c>
      <c r="T1444" s="223">
        <f>S1444*H1444</f>
        <v>0</v>
      </c>
      <c r="AR1444" s="23" t="s">
        <v>248</v>
      </c>
      <c r="AT1444" s="23" t="s">
        <v>149</v>
      </c>
      <c r="AU1444" s="23" t="s">
        <v>84</v>
      </c>
      <c r="AY1444" s="23" t="s">
        <v>147</v>
      </c>
      <c r="BE1444" s="224">
        <f>IF(N1444="základní",J1444,0)</f>
        <v>0</v>
      </c>
      <c r="BF1444" s="224">
        <f>IF(N1444="snížená",J1444,0)</f>
        <v>0</v>
      </c>
      <c r="BG1444" s="224">
        <f>IF(N1444="zákl. přenesená",J1444,0)</f>
        <v>0</v>
      </c>
      <c r="BH1444" s="224">
        <f>IF(N1444="sníž. přenesená",J1444,0)</f>
        <v>0</v>
      </c>
      <c r="BI1444" s="224">
        <f>IF(N1444="nulová",J1444,0)</f>
        <v>0</v>
      </c>
      <c r="BJ1444" s="23" t="s">
        <v>77</v>
      </c>
      <c r="BK1444" s="224">
        <f>ROUND(I1444*H1444,2)</f>
        <v>0</v>
      </c>
      <c r="BL1444" s="23" t="s">
        <v>248</v>
      </c>
      <c r="BM1444" s="23" t="s">
        <v>1856</v>
      </c>
    </row>
    <row r="1445" s="1" customFormat="1">
      <c r="B1445" s="45"/>
      <c r="C1445" s="73"/>
      <c r="D1445" s="225" t="s">
        <v>156</v>
      </c>
      <c r="E1445" s="73"/>
      <c r="F1445" s="226" t="s">
        <v>1857</v>
      </c>
      <c r="G1445" s="73"/>
      <c r="H1445" s="73"/>
      <c r="I1445" s="184"/>
      <c r="J1445" s="73"/>
      <c r="K1445" s="73"/>
      <c r="L1445" s="71"/>
      <c r="M1445" s="227"/>
      <c r="N1445" s="46"/>
      <c r="O1445" s="46"/>
      <c r="P1445" s="46"/>
      <c r="Q1445" s="46"/>
      <c r="R1445" s="46"/>
      <c r="S1445" s="46"/>
      <c r="T1445" s="94"/>
      <c r="AT1445" s="23" t="s">
        <v>156</v>
      </c>
      <c r="AU1445" s="23" t="s">
        <v>84</v>
      </c>
    </row>
    <row r="1446" s="10" customFormat="1" ht="29.88" customHeight="1">
      <c r="B1446" s="197"/>
      <c r="C1446" s="198"/>
      <c r="D1446" s="199" t="s">
        <v>71</v>
      </c>
      <c r="E1446" s="211" t="s">
        <v>1858</v>
      </c>
      <c r="F1446" s="211" t="s">
        <v>1859</v>
      </c>
      <c r="G1446" s="198"/>
      <c r="H1446" s="198"/>
      <c r="I1446" s="201"/>
      <c r="J1446" s="212">
        <f>BK1446</f>
        <v>0</v>
      </c>
      <c r="K1446" s="198"/>
      <c r="L1446" s="203"/>
      <c r="M1446" s="204"/>
      <c r="N1446" s="205"/>
      <c r="O1446" s="205"/>
      <c r="P1446" s="206">
        <f>SUM(P1447:P1477)</f>
        <v>0</v>
      </c>
      <c r="Q1446" s="205"/>
      <c r="R1446" s="206">
        <f>SUM(R1447:R1477)</f>
        <v>1.2773600000000003</v>
      </c>
      <c r="S1446" s="205"/>
      <c r="T1446" s="207">
        <f>SUM(T1447:T1477)</f>
        <v>2.7103380000000001</v>
      </c>
      <c r="AR1446" s="208" t="s">
        <v>84</v>
      </c>
      <c r="AT1446" s="209" t="s">
        <v>71</v>
      </c>
      <c r="AU1446" s="209" t="s">
        <v>77</v>
      </c>
      <c r="AY1446" s="208" t="s">
        <v>147</v>
      </c>
      <c r="BK1446" s="210">
        <f>SUM(BK1447:BK1477)</f>
        <v>0</v>
      </c>
    </row>
    <row r="1447" s="1" customFormat="1" ht="25.5" customHeight="1">
      <c r="B1447" s="45"/>
      <c r="C1447" s="213" t="s">
        <v>1860</v>
      </c>
      <c r="D1447" s="213" t="s">
        <v>149</v>
      </c>
      <c r="E1447" s="214" t="s">
        <v>1861</v>
      </c>
      <c r="F1447" s="215" t="s">
        <v>1862</v>
      </c>
      <c r="G1447" s="216" t="s">
        <v>367</v>
      </c>
      <c r="H1447" s="217">
        <v>24</v>
      </c>
      <c r="I1447" s="218"/>
      <c r="J1447" s="219">
        <f>ROUND(I1447*H1447,2)</f>
        <v>0</v>
      </c>
      <c r="K1447" s="215" t="s">
        <v>153</v>
      </c>
      <c r="L1447" s="71"/>
      <c r="M1447" s="220" t="s">
        <v>21</v>
      </c>
      <c r="N1447" s="221" t="s">
        <v>43</v>
      </c>
      <c r="O1447" s="46"/>
      <c r="P1447" s="222">
        <f>O1447*H1447</f>
        <v>0</v>
      </c>
      <c r="Q1447" s="222">
        <v>0</v>
      </c>
      <c r="R1447" s="222">
        <f>Q1447*H1447</f>
        <v>0</v>
      </c>
      <c r="S1447" s="222">
        <v>0</v>
      </c>
      <c r="T1447" s="223">
        <f>S1447*H1447</f>
        <v>0</v>
      </c>
      <c r="AR1447" s="23" t="s">
        <v>248</v>
      </c>
      <c r="AT1447" s="23" t="s">
        <v>149</v>
      </c>
      <c r="AU1447" s="23" t="s">
        <v>84</v>
      </c>
      <c r="AY1447" s="23" t="s">
        <v>147</v>
      </c>
      <c r="BE1447" s="224">
        <f>IF(N1447="základní",J1447,0)</f>
        <v>0</v>
      </c>
      <c r="BF1447" s="224">
        <f>IF(N1447="snížená",J1447,0)</f>
        <v>0</v>
      </c>
      <c r="BG1447" s="224">
        <f>IF(N1447="zákl. přenesená",J1447,0)</f>
        <v>0</v>
      </c>
      <c r="BH1447" s="224">
        <f>IF(N1447="sníž. přenesená",J1447,0)</f>
        <v>0</v>
      </c>
      <c r="BI1447" s="224">
        <f>IF(N1447="nulová",J1447,0)</f>
        <v>0</v>
      </c>
      <c r="BJ1447" s="23" t="s">
        <v>77</v>
      </c>
      <c r="BK1447" s="224">
        <f>ROUND(I1447*H1447,2)</f>
        <v>0</v>
      </c>
      <c r="BL1447" s="23" t="s">
        <v>248</v>
      </c>
      <c r="BM1447" s="23" t="s">
        <v>1863</v>
      </c>
    </row>
    <row r="1448" s="1" customFormat="1" ht="16.5" customHeight="1">
      <c r="B1448" s="45"/>
      <c r="C1448" s="213" t="s">
        <v>1864</v>
      </c>
      <c r="D1448" s="213" t="s">
        <v>149</v>
      </c>
      <c r="E1448" s="214" t="s">
        <v>1865</v>
      </c>
      <c r="F1448" s="215" t="s">
        <v>1866</v>
      </c>
      <c r="G1448" s="216" t="s">
        <v>152</v>
      </c>
      <c r="H1448" s="217">
        <v>107.61</v>
      </c>
      <c r="I1448" s="218"/>
      <c r="J1448" s="219">
        <f>ROUND(I1448*H1448,2)</f>
        <v>0</v>
      </c>
      <c r="K1448" s="215" t="s">
        <v>153</v>
      </c>
      <c r="L1448" s="71"/>
      <c r="M1448" s="220" t="s">
        <v>21</v>
      </c>
      <c r="N1448" s="221" t="s">
        <v>43</v>
      </c>
      <c r="O1448" s="46"/>
      <c r="P1448" s="222">
        <f>O1448*H1448</f>
        <v>0</v>
      </c>
      <c r="Q1448" s="222">
        <v>0</v>
      </c>
      <c r="R1448" s="222">
        <f>Q1448*H1448</f>
        <v>0</v>
      </c>
      <c r="S1448" s="222">
        <v>0.023800000000000002</v>
      </c>
      <c r="T1448" s="223">
        <f>S1448*H1448</f>
        <v>2.561118</v>
      </c>
      <c r="AR1448" s="23" t="s">
        <v>248</v>
      </c>
      <c r="AT1448" s="23" t="s">
        <v>149</v>
      </c>
      <c r="AU1448" s="23" t="s">
        <v>84</v>
      </c>
      <c r="AY1448" s="23" t="s">
        <v>147</v>
      </c>
      <c r="BE1448" s="224">
        <f>IF(N1448="základní",J1448,0)</f>
        <v>0</v>
      </c>
      <c r="BF1448" s="224">
        <f>IF(N1448="snížená",J1448,0)</f>
        <v>0</v>
      </c>
      <c r="BG1448" s="224">
        <f>IF(N1448="zákl. přenesená",J1448,0)</f>
        <v>0</v>
      </c>
      <c r="BH1448" s="224">
        <f>IF(N1448="sníž. přenesená",J1448,0)</f>
        <v>0</v>
      </c>
      <c r="BI1448" s="224">
        <f>IF(N1448="nulová",J1448,0)</f>
        <v>0</v>
      </c>
      <c r="BJ1448" s="23" t="s">
        <v>77</v>
      </c>
      <c r="BK1448" s="224">
        <f>ROUND(I1448*H1448,2)</f>
        <v>0</v>
      </c>
      <c r="BL1448" s="23" t="s">
        <v>248</v>
      </c>
      <c r="BM1448" s="23" t="s">
        <v>1867</v>
      </c>
    </row>
    <row r="1449" s="1" customFormat="1" ht="16.5" customHeight="1">
      <c r="B1449" s="45"/>
      <c r="C1449" s="213" t="s">
        <v>1868</v>
      </c>
      <c r="D1449" s="213" t="s">
        <v>149</v>
      </c>
      <c r="E1449" s="214" t="s">
        <v>1869</v>
      </c>
      <c r="F1449" s="215" t="s">
        <v>1870</v>
      </c>
      <c r="G1449" s="216" t="s">
        <v>367</v>
      </c>
      <c r="H1449" s="217">
        <v>4</v>
      </c>
      <c r="I1449" s="218"/>
      <c r="J1449" s="219">
        <f>ROUND(I1449*H1449,2)</f>
        <v>0</v>
      </c>
      <c r="K1449" s="215" t="s">
        <v>153</v>
      </c>
      <c r="L1449" s="71"/>
      <c r="M1449" s="220" t="s">
        <v>21</v>
      </c>
      <c r="N1449" s="221" t="s">
        <v>43</v>
      </c>
      <c r="O1449" s="46"/>
      <c r="P1449" s="222">
        <f>O1449*H1449</f>
        <v>0</v>
      </c>
      <c r="Q1449" s="222">
        <v>8.0000000000000007E-05</v>
      </c>
      <c r="R1449" s="222">
        <f>Q1449*H1449</f>
        <v>0.00032000000000000003</v>
      </c>
      <c r="S1449" s="222">
        <v>0.024930000000000001</v>
      </c>
      <c r="T1449" s="223">
        <f>S1449*H1449</f>
        <v>0.099720000000000003</v>
      </c>
      <c r="AR1449" s="23" t="s">
        <v>248</v>
      </c>
      <c r="AT1449" s="23" t="s">
        <v>149</v>
      </c>
      <c r="AU1449" s="23" t="s">
        <v>84</v>
      </c>
      <c r="AY1449" s="23" t="s">
        <v>147</v>
      </c>
      <c r="BE1449" s="224">
        <f>IF(N1449="základní",J1449,0)</f>
        <v>0</v>
      </c>
      <c r="BF1449" s="224">
        <f>IF(N1449="snížená",J1449,0)</f>
        <v>0</v>
      </c>
      <c r="BG1449" s="224">
        <f>IF(N1449="zákl. přenesená",J1449,0)</f>
        <v>0</v>
      </c>
      <c r="BH1449" s="224">
        <f>IF(N1449="sníž. přenesená",J1449,0)</f>
        <v>0</v>
      </c>
      <c r="BI1449" s="224">
        <f>IF(N1449="nulová",J1449,0)</f>
        <v>0</v>
      </c>
      <c r="BJ1449" s="23" t="s">
        <v>77</v>
      </c>
      <c r="BK1449" s="224">
        <f>ROUND(I1449*H1449,2)</f>
        <v>0</v>
      </c>
      <c r="BL1449" s="23" t="s">
        <v>248</v>
      </c>
      <c r="BM1449" s="23" t="s">
        <v>1871</v>
      </c>
    </row>
    <row r="1450" s="1" customFormat="1" ht="38.25" customHeight="1">
      <c r="B1450" s="45"/>
      <c r="C1450" s="213" t="s">
        <v>1872</v>
      </c>
      <c r="D1450" s="213" t="s">
        <v>149</v>
      </c>
      <c r="E1450" s="214" t="s">
        <v>1873</v>
      </c>
      <c r="F1450" s="215" t="s">
        <v>1874</v>
      </c>
      <c r="G1450" s="216" t="s">
        <v>367</v>
      </c>
      <c r="H1450" s="217">
        <v>2</v>
      </c>
      <c r="I1450" s="218"/>
      <c r="J1450" s="219">
        <f>ROUND(I1450*H1450,2)</f>
        <v>0</v>
      </c>
      <c r="K1450" s="215" t="s">
        <v>153</v>
      </c>
      <c r="L1450" s="71"/>
      <c r="M1450" s="220" t="s">
        <v>21</v>
      </c>
      <c r="N1450" s="221" t="s">
        <v>43</v>
      </c>
      <c r="O1450" s="46"/>
      <c r="P1450" s="222">
        <f>O1450*H1450</f>
        <v>0</v>
      </c>
      <c r="Q1450" s="222">
        <v>0.034799999999999998</v>
      </c>
      <c r="R1450" s="222">
        <f>Q1450*H1450</f>
        <v>0.069599999999999995</v>
      </c>
      <c r="S1450" s="222">
        <v>0</v>
      </c>
      <c r="T1450" s="223">
        <f>S1450*H1450</f>
        <v>0</v>
      </c>
      <c r="AR1450" s="23" t="s">
        <v>248</v>
      </c>
      <c r="AT1450" s="23" t="s">
        <v>149</v>
      </c>
      <c r="AU1450" s="23" t="s">
        <v>84</v>
      </c>
      <c r="AY1450" s="23" t="s">
        <v>147</v>
      </c>
      <c r="BE1450" s="224">
        <f>IF(N1450="základní",J1450,0)</f>
        <v>0</v>
      </c>
      <c r="BF1450" s="224">
        <f>IF(N1450="snížená",J1450,0)</f>
        <v>0</v>
      </c>
      <c r="BG1450" s="224">
        <f>IF(N1450="zákl. přenesená",J1450,0)</f>
        <v>0</v>
      </c>
      <c r="BH1450" s="224">
        <f>IF(N1450="sníž. přenesená",J1450,0)</f>
        <v>0</v>
      </c>
      <c r="BI1450" s="224">
        <f>IF(N1450="nulová",J1450,0)</f>
        <v>0</v>
      </c>
      <c r="BJ1450" s="23" t="s">
        <v>77</v>
      </c>
      <c r="BK1450" s="224">
        <f>ROUND(I1450*H1450,2)</f>
        <v>0</v>
      </c>
      <c r="BL1450" s="23" t="s">
        <v>248</v>
      </c>
      <c r="BM1450" s="23" t="s">
        <v>1875</v>
      </c>
    </row>
    <row r="1451" s="1" customFormat="1" ht="38.25" customHeight="1">
      <c r="B1451" s="45"/>
      <c r="C1451" s="213" t="s">
        <v>1876</v>
      </c>
      <c r="D1451" s="213" t="s">
        <v>149</v>
      </c>
      <c r="E1451" s="214" t="s">
        <v>1877</v>
      </c>
      <c r="F1451" s="215" t="s">
        <v>1878</v>
      </c>
      <c r="G1451" s="216" t="s">
        <v>367</v>
      </c>
      <c r="H1451" s="217">
        <v>1</v>
      </c>
      <c r="I1451" s="218"/>
      <c r="J1451" s="219">
        <f>ROUND(I1451*H1451,2)</f>
        <v>0</v>
      </c>
      <c r="K1451" s="215" t="s">
        <v>153</v>
      </c>
      <c r="L1451" s="71"/>
      <c r="M1451" s="220" t="s">
        <v>21</v>
      </c>
      <c r="N1451" s="221" t="s">
        <v>43</v>
      </c>
      <c r="O1451" s="46"/>
      <c r="P1451" s="222">
        <f>O1451*H1451</f>
        <v>0</v>
      </c>
      <c r="Q1451" s="222">
        <v>0.052420000000000001</v>
      </c>
      <c r="R1451" s="222">
        <f>Q1451*H1451</f>
        <v>0.052420000000000001</v>
      </c>
      <c r="S1451" s="222">
        <v>0</v>
      </c>
      <c r="T1451" s="223">
        <f>S1451*H1451</f>
        <v>0</v>
      </c>
      <c r="AR1451" s="23" t="s">
        <v>248</v>
      </c>
      <c r="AT1451" s="23" t="s">
        <v>149</v>
      </c>
      <c r="AU1451" s="23" t="s">
        <v>84</v>
      </c>
      <c r="AY1451" s="23" t="s">
        <v>147</v>
      </c>
      <c r="BE1451" s="224">
        <f>IF(N1451="základní",J1451,0)</f>
        <v>0</v>
      </c>
      <c r="BF1451" s="224">
        <f>IF(N1451="snížená",J1451,0)</f>
        <v>0</v>
      </c>
      <c r="BG1451" s="224">
        <f>IF(N1451="zákl. přenesená",J1451,0)</f>
        <v>0</v>
      </c>
      <c r="BH1451" s="224">
        <f>IF(N1451="sníž. přenesená",J1451,0)</f>
        <v>0</v>
      </c>
      <c r="BI1451" s="224">
        <f>IF(N1451="nulová",J1451,0)</f>
        <v>0</v>
      </c>
      <c r="BJ1451" s="23" t="s">
        <v>77</v>
      </c>
      <c r="BK1451" s="224">
        <f>ROUND(I1451*H1451,2)</f>
        <v>0</v>
      </c>
      <c r="BL1451" s="23" t="s">
        <v>248</v>
      </c>
      <c r="BM1451" s="23" t="s">
        <v>1879</v>
      </c>
    </row>
    <row r="1452" s="1" customFormat="1" ht="38.25" customHeight="1">
      <c r="B1452" s="45"/>
      <c r="C1452" s="213" t="s">
        <v>1880</v>
      </c>
      <c r="D1452" s="213" t="s">
        <v>149</v>
      </c>
      <c r="E1452" s="214" t="s">
        <v>1881</v>
      </c>
      <c r="F1452" s="215" t="s">
        <v>1882</v>
      </c>
      <c r="G1452" s="216" t="s">
        <v>367</v>
      </c>
      <c r="H1452" s="217">
        <v>3</v>
      </c>
      <c r="I1452" s="218"/>
      <c r="J1452" s="219">
        <f>ROUND(I1452*H1452,2)</f>
        <v>0</v>
      </c>
      <c r="K1452" s="215" t="s">
        <v>153</v>
      </c>
      <c r="L1452" s="71"/>
      <c r="M1452" s="220" t="s">
        <v>21</v>
      </c>
      <c r="N1452" s="221" t="s">
        <v>43</v>
      </c>
      <c r="O1452" s="46"/>
      <c r="P1452" s="222">
        <f>O1452*H1452</f>
        <v>0</v>
      </c>
      <c r="Q1452" s="222">
        <v>0.058000000000000003</v>
      </c>
      <c r="R1452" s="222">
        <f>Q1452*H1452</f>
        <v>0.17400000000000002</v>
      </c>
      <c r="S1452" s="222">
        <v>0</v>
      </c>
      <c r="T1452" s="223">
        <f>S1452*H1452</f>
        <v>0</v>
      </c>
      <c r="AR1452" s="23" t="s">
        <v>248</v>
      </c>
      <c r="AT1452" s="23" t="s">
        <v>149</v>
      </c>
      <c r="AU1452" s="23" t="s">
        <v>84</v>
      </c>
      <c r="AY1452" s="23" t="s">
        <v>147</v>
      </c>
      <c r="BE1452" s="224">
        <f>IF(N1452="základní",J1452,0)</f>
        <v>0</v>
      </c>
      <c r="BF1452" s="224">
        <f>IF(N1452="snížená",J1452,0)</f>
        <v>0</v>
      </c>
      <c r="BG1452" s="224">
        <f>IF(N1452="zákl. přenesená",J1452,0)</f>
        <v>0</v>
      </c>
      <c r="BH1452" s="224">
        <f>IF(N1452="sníž. přenesená",J1452,0)</f>
        <v>0</v>
      </c>
      <c r="BI1452" s="224">
        <f>IF(N1452="nulová",J1452,0)</f>
        <v>0</v>
      </c>
      <c r="BJ1452" s="23" t="s">
        <v>77</v>
      </c>
      <c r="BK1452" s="224">
        <f>ROUND(I1452*H1452,2)</f>
        <v>0</v>
      </c>
      <c r="BL1452" s="23" t="s">
        <v>248</v>
      </c>
      <c r="BM1452" s="23" t="s">
        <v>1883</v>
      </c>
    </row>
    <row r="1453" s="1" customFormat="1" ht="38.25" customHeight="1">
      <c r="B1453" s="45"/>
      <c r="C1453" s="213" t="s">
        <v>1884</v>
      </c>
      <c r="D1453" s="213" t="s">
        <v>149</v>
      </c>
      <c r="E1453" s="214" t="s">
        <v>1885</v>
      </c>
      <c r="F1453" s="215" t="s">
        <v>1886</v>
      </c>
      <c r="G1453" s="216" t="s">
        <v>367</v>
      </c>
      <c r="H1453" s="217">
        <v>2</v>
      </c>
      <c r="I1453" s="218"/>
      <c r="J1453" s="219">
        <f>ROUND(I1453*H1453,2)</f>
        <v>0</v>
      </c>
      <c r="K1453" s="215" t="s">
        <v>153</v>
      </c>
      <c r="L1453" s="71"/>
      <c r="M1453" s="220" t="s">
        <v>21</v>
      </c>
      <c r="N1453" s="221" t="s">
        <v>43</v>
      </c>
      <c r="O1453" s="46"/>
      <c r="P1453" s="222">
        <f>O1453*H1453</f>
        <v>0</v>
      </c>
      <c r="Q1453" s="222">
        <v>0.069159999999999999</v>
      </c>
      <c r="R1453" s="222">
        <f>Q1453*H1453</f>
        <v>0.13832</v>
      </c>
      <c r="S1453" s="222">
        <v>0</v>
      </c>
      <c r="T1453" s="223">
        <f>S1453*H1453</f>
        <v>0</v>
      </c>
      <c r="AR1453" s="23" t="s">
        <v>248</v>
      </c>
      <c r="AT1453" s="23" t="s">
        <v>149</v>
      </c>
      <c r="AU1453" s="23" t="s">
        <v>84</v>
      </c>
      <c r="AY1453" s="23" t="s">
        <v>147</v>
      </c>
      <c r="BE1453" s="224">
        <f>IF(N1453="základní",J1453,0)</f>
        <v>0</v>
      </c>
      <c r="BF1453" s="224">
        <f>IF(N1453="snížená",J1453,0)</f>
        <v>0</v>
      </c>
      <c r="BG1453" s="224">
        <f>IF(N1453="zákl. přenesená",J1453,0)</f>
        <v>0</v>
      </c>
      <c r="BH1453" s="224">
        <f>IF(N1453="sníž. přenesená",J1453,0)</f>
        <v>0</v>
      </c>
      <c r="BI1453" s="224">
        <f>IF(N1453="nulová",J1453,0)</f>
        <v>0</v>
      </c>
      <c r="BJ1453" s="23" t="s">
        <v>77</v>
      </c>
      <c r="BK1453" s="224">
        <f>ROUND(I1453*H1453,2)</f>
        <v>0</v>
      </c>
      <c r="BL1453" s="23" t="s">
        <v>248</v>
      </c>
      <c r="BM1453" s="23" t="s">
        <v>1887</v>
      </c>
    </row>
    <row r="1454" s="1" customFormat="1" ht="38.25" customHeight="1">
      <c r="B1454" s="45"/>
      <c r="C1454" s="213" t="s">
        <v>1888</v>
      </c>
      <c r="D1454" s="213" t="s">
        <v>149</v>
      </c>
      <c r="E1454" s="214" t="s">
        <v>1889</v>
      </c>
      <c r="F1454" s="215" t="s">
        <v>1890</v>
      </c>
      <c r="G1454" s="216" t="s">
        <v>367</v>
      </c>
      <c r="H1454" s="217">
        <v>2</v>
      </c>
      <c r="I1454" s="218"/>
      <c r="J1454" s="219">
        <f>ROUND(I1454*H1454,2)</f>
        <v>0</v>
      </c>
      <c r="K1454" s="215" t="s">
        <v>153</v>
      </c>
      <c r="L1454" s="71"/>
      <c r="M1454" s="220" t="s">
        <v>21</v>
      </c>
      <c r="N1454" s="221" t="s">
        <v>43</v>
      </c>
      <c r="O1454" s="46"/>
      <c r="P1454" s="222">
        <f>O1454*H1454</f>
        <v>0</v>
      </c>
      <c r="Q1454" s="222">
        <v>0.080320000000000003</v>
      </c>
      <c r="R1454" s="222">
        <f>Q1454*H1454</f>
        <v>0.16064000000000001</v>
      </c>
      <c r="S1454" s="222">
        <v>0</v>
      </c>
      <c r="T1454" s="223">
        <f>S1454*H1454</f>
        <v>0</v>
      </c>
      <c r="AR1454" s="23" t="s">
        <v>248</v>
      </c>
      <c r="AT1454" s="23" t="s">
        <v>149</v>
      </c>
      <c r="AU1454" s="23" t="s">
        <v>84</v>
      </c>
      <c r="AY1454" s="23" t="s">
        <v>147</v>
      </c>
      <c r="BE1454" s="224">
        <f>IF(N1454="základní",J1454,0)</f>
        <v>0</v>
      </c>
      <c r="BF1454" s="224">
        <f>IF(N1454="snížená",J1454,0)</f>
        <v>0</v>
      </c>
      <c r="BG1454" s="224">
        <f>IF(N1454="zákl. přenesená",J1454,0)</f>
        <v>0</v>
      </c>
      <c r="BH1454" s="224">
        <f>IF(N1454="sníž. přenesená",J1454,0)</f>
        <v>0</v>
      </c>
      <c r="BI1454" s="224">
        <f>IF(N1454="nulová",J1454,0)</f>
        <v>0</v>
      </c>
      <c r="BJ1454" s="23" t="s">
        <v>77</v>
      </c>
      <c r="BK1454" s="224">
        <f>ROUND(I1454*H1454,2)</f>
        <v>0</v>
      </c>
      <c r="BL1454" s="23" t="s">
        <v>248</v>
      </c>
      <c r="BM1454" s="23" t="s">
        <v>1891</v>
      </c>
    </row>
    <row r="1455" s="1" customFormat="1" ht="38.25" customHeight="1">
      <c r="B1455" s="45"/>
      <c r="C1455" s="213" t="s">
        <v>1892</v>
      </c>
      <c r="D1455" s="213" t="s">
        <v>149</v>
      </c>
      <c r="E1455" s="214" t="s">
        <v>1893</v>
      </c>
      <c r="F1455" s="215" t="s">
        <v>1894</v>
      </c>
      <c r="G1455" s="216" t="s">
        <v>367</v>
      </c>
      <c r="H1455" s="217">
        <v>4</v>
      </c>
      <c r="I1455" s="218"/>
      <c r="J1455" s="219">
        <f>ROUND(I1455*H1455,2)</f>
        <v>0</v>
      </c>
      <c r="K1455" s="215" t="s">
        <v>153</v>
      </c>
      <c r="L1455" s="71"/>
      <c r="M1455" s="220" t="s">
        <v>21</v>
      </c>
      <c r="N1455" s="221" t="s">
        <v>43</v>
      </c>
      <c r="O1455" s="46"/>
      <c r="P1455" s="222">
        <f>O1455*H1455</f>
        <v>0</v>
      </c>
      <c r="Q1455" s="222">
        <v>0.091480000000000006</v>
      </c>
      <c r="R1455" s="222">
        <f>Q1455*H1455</f>
        <v>0.36592000000000002</v>
      </c>
      <c r="S1455" s="222">
        <v>0</v>
      </c>
      <c r="T1455" s="223">
        <f>S1455*H1455</f>
        <v>0</v>
      </c>
      <c r="AR1455" s="23" t="s">
        <v>248</v>
      </c>
      <c r="AT1455" s="23" t="s">
        <v>149</v>
      </c>
      <c r="AU1455" s="23" t="s">
        <v>84</v>
      </c>
      <c r="AY1455" s="23" t="s">
        <v>147</v>
      </c>
      <c r="BE1455" s="224">
        <f>IF(N1455="základní",J1455,0)</f>
        <v>0</v>
      </c>
      <c r="BF1455" s="224">
        <f>IF(N1455="snížená",J1455,0)</f>
        <v>0</v>
      </c>
      <c r="BG1455" s="224">
        <f>IF(N1455="zákl. přenesená",J1455,0)</f>
        <v>0</v>
      </c>
      <c r="BH1455" s="224">
        <f>IF(N1455="sníž. přenesená",J1455,0)</f>
        <v>0</v>
      </c>
      <c r="BI1455" s="224">
        <f>IF(N1455="nulová",J1455,0)</f>
        <v>0</v>
      </c>
      <c r="BJ1455" s="23" t="s">
        <v>77</v>
      </c>
      <c r="BK1455" s="224">
        <f>ROUND(I1455*H1455,2)</f>
        <v>0</v>
      </c>
      <c r="BL1455" s="23" t="s">
        <v>248</v>
      </c>
      <c r="BM1455" s="23" t="s">
        <v>1895</v>
      </c>
    </row>
    <row r="1456" s="1" customFormat="1" ht="38.25" customHeight="1">
      <c r="B1456" s="45"/>
      <c r="C1456" s="213" t="s">
        <v>1896</v>
      </c>
      <c r="D1456" s="213" t="s">
        <v>149</v>
      </c>
      <c r="E1456" s="214" t="s">
        <v>1897</v>
      </c>
      <c r="F1456" s="215" t="s">
        <v>1898</v>
      </c>
      <c r="G1456" s="216" t="s">
        <v>367</v>
      </c>
      <c r="H1456" s="217">
        <v>2</v>
      </c>
      <c r="I1456" s="218"/>
      <c r="J1456" s="219">
        <f>ROUND(I1456*H1456,2)</f>
        <v>0</v>
      </c>
      <c r="K1456" s="215" t="s">
        <v>153</v>
      </c>
      <c r="L1456" s="71"/>
      <c r="M1456" s="220" t="s">
        <v>21</v>
      </c>
      <c r="N1456" s="221" t="s">
        <v>43</v>
      </c>
      <c r="O1456" s="46"/>
      <c r="P1456" s="222">
        <f>O1456*H1456</f>
        <v>0</v>
      </c>
      <c r="Q1456" s="222">
        <v>0.10374</v>
      </c>
      <c r="R1456" s="222">
        <f>Q1456*H1456</f>
        <v>0.20748</v>
      </c>
      <c r="S1456" s="222">
        <v>0</v>
      </c>
      <c r="T1456" s="223">
        <f>S1456*H1456</f>
        <v>0</v>
      </c>
      <c r="AR1456" s="23" t="s">
        <v>248</v>
      </c>
      <c r="AT1456" s="23" t="s">
        <v>149</v>
      </c>
      <c r="AU1456" s="23" t="s">
        <v>84</v>
      </c>
      <c r="AY1456" s="23" t="s">
        <v>147</v>
      </c>
      <c r="BE1456" s="224">
        <f>IF(N1456="základní",J1456,0)</f>
        <v>0</v>
      </c>
      <c r="BF1456" s="224">
        <f>IF(N1456="snížená",J1456,0)</f>
        <v>0</v>
      </c>
      <c r="BG1456" s="224">
        <f>IF(N1456="zákl. přenesená",J1456,0)</f>
        <v>0</v>
      </c>
      <c r="BH1456" s="224">
        <f>IF(N1456="sníž. přenesená",J1456,0)</f>
        <v>0</v>
      </c>
      <c r="BI1456" s="224">
        <f>IF(N1456="nulová",J1456,0)</f>
        <v>0</v>
      </c>
      <c r="BJ1456" s="23" t="s">
        <v>77</v>
      </c>
      <c r="BK1456" s="224">
        <f>ROUND(I1456*H1456,2)</f>
        <v>0</v>
      </c>
      <c r="BL1456" s="23" t="s">
        <v>248</v>
      </c>
      <c r="BM1456" s="23" t="s">
        <v>1899</v>
      </c>
    </row>
    <row r="1457" s="1" customFormat="1" ht="25.5" customHeight="1">
      <c r="B1457" s="45"/>
      <c r="C1457" s="213" t="s">
        <v>1900</v>
      </c>
      <c r="D1457" s="213" t="s">
        <v>149</v>
      </c>
      <c r="E1457" s="214" t="s">
        <v>1901</v>
      </c>
      <c r="F1457" s="215" t="s">
        <v>1902</v>
      </c>
      <c r="G1457" s="216" t="s">
        <v>367</v>
      </c>
      <c r="H1457" s="217">
        <v>8</v>
      </c>
      <c r="I1457" s="218"/>
      <c r="J1457" s="219">
        <f>ROUND(I1457*H1457,2)</f>
        <v>0</v>
      </c>
      <c r="K1457" s="215" t="s">
        <v>153</v>
      </c>
      <c r="L1457" s="71"/>
      <c r="M1457" s="220" t="s">
        <v>21</v>
      </c>
      <c r="N1457" s="221" t="s">
        <v>43</v>
      </c>
      <c r="O1457" s="46"/>
      <c r="P1457" s="222">
        <f>O1457*H1457</f>
        <v>0</v>
      </c>
      <c r="Q1457" s="222">
        <v>0</v>
      </c>
      <c r="R1457" s="222">
        <f>Q1457*H1457</f>
        <v>0</v>
      </c>
      <c r="S1457" s="222">
        <v>0</v>
      </c>
      <c r="T1457" s="223">
        <f>S1457*H1457</f>
        <v>0</v>
      </c>
      <c r="AR1457" s="23" t="s">
        <v>248</v>
      </c>
      <c r="AT1457" s="23" t="s">
        <v>149</v>
      </c>
      <c r="AU1457" s="23" t="s">
        <v>84</v>
      </c>
      <c r="AY1457" s="23" t="s">
        <v>147</v>
      </c>
      <c r="BE1457" s="224">
        <f>IF(N1457="základní",J1457,0)</f>
        <v>0</v>
      </c>
      <c r="BF1457" s="224">
        <f>IF(N1457="snížená",J1457,0)</f>
        <v>0</v>
      </c>
      <c r="BG1457" s="224">
        <f>IF(N1457="zákl. přenesená",J1457,0)</f>
        <v>0</v>
      </c>
      <c r="BH1457" s="224">
        <f>IF(N1457="sníž. přenesená",J1457,0)</f>
        <v>0</v>
      </c>
      <c r="BI1457" s="224">
        <f>IF(N1457="nulová",J1457,0)</f>
        <v>0</v>
      </c>
      <c r="BJ1457" s="23" t="s">
        <v>77</v>
      </c>
      <c r="BK1457" s="224">
        <f>ROUND(I1457*H1457,2)</f>
        <v>0</v>
      </c>
      <c r="BL1457" s="23" t="s">
        <v>248</v>
      </c>
      <c r="BM1457" s="23" t="s">
        <v>1903</v>
      </c>
    </row>
    <row r="1458" s="1" customFormat="1">
      <c r="B1458" s="45"/>
      <c r="C1458" s="73"/>
      <c r="D1458" s="225" t="s">
        <v>156</v>
      </c>
      <c r="E1458" s="73"/>
      <c r="F1458" s="226" t="s">
        <v>1904</v>
      </c>
      <c r="G1458" s="73"/>
      <c r="H1458" s="73"/>
      <c r="I1458" s="184"/>
      <c r="J1458" s="73"/>
      <c r="K1458" s="73"/>
      <c r="L1458" s="71"/>
      <c r="M1458" s="227"/>
      <c r="N1458" s="46"/>
      <c r="O1458" s="46"/>
      <c r="P1458" s="46"/>
      <c r="Q1458" s="46"/>
      <c r="R1458" s="46"/>
      <c r="S1458" s="46"/>
      <c r="T1458" s="94"/>
      <c r="AT1458" s="23" t="s">
        <v>156</v>
      </c>
      <c r="AU1458" s="23" t="s">
        <v>84</v>
      </c>
    </row>
    <row r="1459" s="1" customFormat="1" ht="16.5" customHeight="1">
      <c r="B1459" s="45"/>
      <c r="C1459" s="260" t="s">
        <v>1905</v>
      </c>
      <c r="D1459" s="260" t="s">
        <v>237</v>
      </c>
      <c r="E1459" s="261" t="s">
        <v>1906</v>
      </c>
      <c r="F1459" s="262" t="s">
        <v>1907</v>
      </c>
      <c r="G1459" s="263" t="s">
        <v>367</v>
      </c>
      <c r="H1459" s="264">
        <v>8</v>
      </c>
      <c r="I1459" s="265"/>
      <c r="J1459" s="266">
        <f>ROUND(I1459*H1459,2)</f>
        <v>0</v>
      </c>
      <c r="K1459" s="262" t="s">
        <v>21</v>
      </c>
      <c r="L1459" s="267"/>
      <c r="M1459" s="268" t="s">
        <v>21</v>
      </c>
      <c r="N1459" s="269" t="s">
        <v>43</v>
      </c>
      <c r="O1459" s="46"/>
      <c r="P1459" s="222">
        <f>O1459*H1459</f>
        <v>0</v>
      </c>
      <c r="Q1459" s="222">
        <v>0.0135</v>
      </c>
      <c r="R1459" s="222">
        <f>Q1459*H1459</f>
        <v>0.108</v>
      </c>
      <c r="S1459" s="222">
        <v>0</v>
      </c>
      <c r="T1459" s="223">
        <f>S1459*H1459</f>
        <v>0</v>
      </c>
      <c r="AR1459" s="23" t="s">
        <v>347</v>
      </c>
      <c r="AT1459" s="23" t="s">
        <v>237</v>
      </c>
      <c r="AU1459" s="23" t="s">
        <v>84</v>
      </c>
      <c r="AY1459" s="23" t="s">
        <v>147</v>
      </c>
      <c r="BE1459" s="224">
        <f>IF(N1459="základní",J1459,0)</f>
        <v>0</v>
      </c>
      <c r="BF1459" s="224">
        <f>IF(N1459="snížená",J1459,0)</f>
        <v>0</v>
      </c>
      <c r="BG1459" s="224">
        <f>IF(N1459="zákl. přenesená",J1459,0)</f>
        <v>0</v>
      </c>
      <c r="BH1459" s="224">
        <f>IF(N1459="sníž. přenesená",J1459,0)</f>
        <v>0</v>
      </c>
      <c r="BI1459" s="224">
        <f>IF(N1459="nulová",J1459,0)</f>
        <v>0</v>
      </c>
      <c r="BJ1459" s="23" t="s">
        <v>77</v>
      </c>
      <c r="BK1459" s="224">
        <f>ROUND(I1459*H1459,2)</f>
        <v>0</v>
      </c>
      <c r="BL1459" s="23" t="s">
        <v>248</v>
      </c>
      <c r="BM1459" s="23" t="s">
        <v>1908</v>
      </c>
    </row>
    <row r="1460" s="1" customFormat="1" ht="16.5" customHeight="1">
      <c r="B1460" s="45"/>
      <c r="C1460" s="213" t="s">
        <v>1909</v>
      </c>
      <c r="D1460" s="213" t="s">
        <v>149</v>
      </c>
      <c r="E1460" s="214" t="s">
        <v>1910</v>
      </c>
      <c r="F1460" s="215" t="s">
        <v>1911</v>
      </c>
      <c r="G1460" s="216" t="s">
        <v>367</v>
      </c>
      <c r="H1460" s="217">
        <v>24</v>
      </c>
      <c r="I1460" s="218"/>
      <c r="J1460" s="219">
        <f>ROUND(I1460*H1460,2)</f>
        <v>0</v>
      </c>
      <c r="K1460" s="215" t="s">
        <v>153</v>
      </c>
      <c r="L1460" s="71"/>
      <c r="M1460" s="220" t="s">
        <v>21</v>
      </c>
      <c r="N1460" s="221" t="s">
        <v>43</v>
      </c>
      <c r="O1460" s="46"/>
      <c r="P1460" s="222">
        <f>O1460*H1460</f>
        <v>0</v>
      </c>
      <c r="Q1460" s="222">
        <v>0</v>
      </c>
      <c r="R1460" s="222">
        <f>Q1460*H1460</f>
        <v>0</v>
      </c>
      <c r="S1460" s="222">
        <v>0</v>
      </c>
      <c r="T1460" s="223">
        <f>S1460*H1460</f>
        <v>0</v>
      </c>
      <c r="AR1460" s="23" t="s">
        <v>248</v>
      </c>
      <c r="AT1460" s="23" t="s">
        <v>149</v>
      </c>
      <c r="AU1460" s="23" t="s">
        <v>84</v>
      </c>
      <c r="AY1460" s="23" t="s">
        <v>147</v>
      </c>
      <c r="BE1460" s="224">
        <f>IF(N1460="základní",J1460,0)</f>
        <v>0</v>
      </c>
      <c r="BF1460" s="224">
        <f>IF(N1460="snížená",J1460,0)</f>
        <v>0</v>
      </c>
      <c r="BG1460" s="224">
        <f>IF(N1460="zákl. přenesená",J1460,0)</f>
        <v>0</v>
      </c>
      <c r="BH1460" s="224">
        <f>IF(N1460="sníž. přenesená",J1460,0)</f>
        <v>0</v>
      </c>
      <c r="BI1460" s="224">
        <f>IF(N1460="nulová",J1460,0)</f>
        <v>0</v>
      </c>
      <c r="BJ1460" s="23" t="s">
        <v>77</v>
      </c>
      <c r="BK1460" s="224">
        <f>ROUND(I1460*H1460,2)</f>
        <v>0</v>
      </c>
      <c r="BL1460" s="23" t="s">
        <v>248</v>
      </c>
      <c r="BM1460" s="23" t="s">
        <v>1912</v>
      </c>
    </row>
    <row r="1461" s="1" customFormat="1">
      <c r="B1461" s="45"/>
      <c r="C1461" s="73"/>
      <c r="D1461" s="225" t="s">
        <v>156</v>
      </c>
      <c r="E1461" s="73"/>
      <c r="F1461" s="226" t="s">
        <v>1913</v>
      </c>
      <c r="G1461" s="73"/>
      <c r="H1461" s="73"/>
      <c r="I1461" s="184"/>
      <c r="J1461" s="73"/>
      <c r="K1461" s="73"/>
      <c r="L1461" s="71"/>
      <c r="M1461" s="227"/>
      <c r="N1461" s="46"/>
      <c r="O1461" s="46"/>
      <c r="P1461" s="46"/>
      <c r="Q1461" s="46"/>
      <c r="R1461" s="46"/>
      <c r="S1461" s="46"/>
      <c r="T1461" s="94"/>
      <c r="AT1461" s="23" t="s">
        <v>156</v>
      </c>
      <c r="AU1461" s="23" t="s">
        <v>84</v>
      </c>
    </row>
    <row r="1462" s="1" customFormat="1" ht="25.5" customHeight="1">
      <c r="B1462" s="45"/>
      <c r="C1462" s="213" t="s">
        <v>1914</v>
      </c>
      <c r="D1462" s="213" t="s">
        <v>149</v>
      </c>
      <c r="E1462" s="214" t="s">
        <v>1915</v>
      </c>
      <c r="F1462" s="215" t="s">
        <v>1916</v>
      </c>
      <c r="G1462" s="216" t="s">
        <v>152</v>
      </c>
      <c r="H1462" s="217">
        <v>42.859999999999999</v>
      </c>
      <c r="I1462" s="218"/>
      <c r="J1462" s="219">
        <f>ROUND(I1462*H1462,2)</f>
        <v>0</v>
      </c>
      <c r="K1462" s="215" t="s">
        <v>153</v>
      </c>
      <c r="L1462" s="71"/>
      <c r="M1462" s="220" t="s">
        <v>21</v>
      </c>
      <c r="N1462" s="221" t="s">
        <v>43</v>
      </c>
      <c r="O1462" s="46"/>
      <c r="P1462" s="222">
        <f>O1462*H1462</f>
        <v>0</v>
      </c>
      <c r="Q1462" s="222">
        <v>0</v>
      </c>
      <c r="R1462" s="222">
        <f>Q1462*H1462</f>
        <v>0</v>
      </c>
      <c r="S1462" s="222">
        <v>0</v>
      </c>
      <c r="T1462" s="223">
        <f>S1462*H1462</f>
        <v>0</v>
      </c>
      <c r="AR1462" s="23" t="s">
        <v>248</v>
      </c>
      <c r="AT1462" s="23" t="s">
        <v>149</v>
      </c>
      <c r="AU1462" s="23" t="s">
        <v>84</v>
      </c>
      <c r="AY1462" s="23" t="s">
        <v>147</v>
      </c>
      <c r="BE1462" s="224">
        <f>IF(N1462="základní",J1462,0)</f>
        <v>0</v>
      </c>
      <c r="BF1462" s="224">
        <f>IF(N1462="snížená",J1462,0)</f>
        <v>0</v>
      </c>
      <c r="BG1462" s="224">
        <f>IF(N1462="zákl. přenesená",J1462,0)</f>
        <v>0</v>
      </c>
      <c r="BH1462" s="224">
        <f>IF(N1462="sníž. přenesená",J1462,0)</f>
        <v>0</v>
      </c>
      <c r="BI1462" s="224">
        <f>IF(N1462="nulová",J1462,0)</f>
        <v>0</v>
      </c>
      <c r="BJ1462" s="23" t="s">
        <v>77</v>
      </c>
      <c r="BK1462" s="224">
        <f>ROUND(I1462*H1462,2)</f>
        <v>0</v>
      </c>
      <c r="BL1462" s="23" t="s">
        <v>248</v>
      </c>
      <c r="BM1462" s="23" t="s">
        <v>1917</v>
      </c>
    </row>
    <row r="1463" s="1" customFormat="1">
      <c r="B1463" s="45"/>
      <c r="C1463" s="73"/>
      <c r="D1463" s="225" t="s">
        <v>156</v>
      </c>
      <c r="E1463" s="73"/>
      <c r="F1463" s="226" t="s">
        <v>1913</v>
      </c>
      <c r="G1463" s="73"/>
      <c r="H1463" s="73"/>
      <c r="I1463" s="184"/>
      <c r="J1463" s="73"/>
      <c r="K1463" s="73"/>
      <c r="L1463" s="71"/>
      <c r="M1463" s="227"/>
      <c r="N1463" s="46"/>
      <c r="O1463" s="46"/>
      <c r="P1463" s="46"/>
      <c r="Q1463" s="46"/>
      <c r="R1463" s="46"/>
      <c r="S1463" s="46"/>
      <c r="T1463" s="94"/>
      <c r="AT1463" s="23" t="s">
        <v>156</v>
      </c>
      <c r="AU1463" s="23" t="s">
        <v>84</v>
      </c>
    </row>
    <row r="1464" s="12" customFormat="1">
      <c r="B1464" s="238"/>
      <c r="C1464" s="239"/>
      <c r="D1464" s="225" t="s">
        <v>158</v>
      </c>
      <c r="E1464" s="240" t="s">
        <v>21</v>
      </c>
      <c r="F1464" s="241" t="s">
        <v>1918</v>
      </c>
      <c r="G1464" s="239"/>
      <c r="H1464" s="242">
        <v>6.4800000000000004</v>
      </c>
      <c r="I1464" s="243"/>
      <c r="J1464" s="239"/>
      <c r="K1464" s="239"/>
      <c r="L1464" s="244"/>
      <c r="M1464" s="245"/>
      <c r="N1464" s="246"/>
      <c r="O1464" s="246"/>
      <c r="P1464" s="246"/>
      <c r="Q1464" s="246"/>
      <c r="R1464" s="246"/>
      <c r="S1464" s="246"/>
      <c r="T1464" s="247"/>
      <c r="AT1464" s="248" t="s">
        <v>158</v>
      </c>
      <c r="AU1464" s="248" t="s">
        <v>84</v>
      </c>
      <c r="AV1464" s="12" t="s">
        <v>84</v>
      </c>
      <c r="AW1464" s="12" t="s">
        <v>35</v>
      </c>
      <c r="AX1464" s="12" t="s">
        <v>72</v>
      </c>
      <c r="AY1464" s="248" t="s">
        <v>147</v>
      </c>
    </row>
    <row r="1465" s="12" customFormat="1">
      <c r="B1465" s="238"/>
      <c r="C1465" s="239"/>
      <c r="D1465" s="225" t="s">
        <v>158</v>
      </c>
      <c r="E1465" s="240" t="s">
        <v>21</v>
      </c>
      <c r="F1465" s="241" t="s">
        <v>1919</v>
      </c>
      <c r="G1465" s="239"/>
      <c r="H1465" s="242">
        <v>11.52</v>
      </c>
      <c r="I1465" s="243"/>
      <c r="J1465" s="239"/>
      <c r="K1465" s="239"/>
      <c r="L1465" s="244"/>
      <c r="M1465" s="245"/>
      <c r="N1465" s="246"/>
      <c r="O1465" s="246"/>
      <c r="P1465" s="246"/>
      <c r="Q1465" s="246"/>
      <c r="R1465" s="246"/>
      <c r="S1465" s="246"/>
      <c r="T1465" s="247"/>
      <c r="AT1465" s="248" t="s">
        <v>158</v>
      </c>
      <c r="AU1465" s="248" t="s">
        <v>84</v>
      </c>
      <c r="AV1465" s="12" t="s">
        <v>84</v>
      </c>
      <c r="AW1465" s="12" t="s">
        <v>35</v>
      </c>
      <c r="AX1465" s="12" t="s">
        <v>72</v>
      </c>
      <c r="AY1465" s="248" t="s">
        <v>147</v>
      </c>
    </row>
    <row r="1466" s="12" customFormat="1">
      <c r="B1466" s="238"/>
      <c r="C1466" s="239"/>
      <c r="D1466" s="225" t="s">
        <v>158</v>
      </c>
      <c r="E1466" s="240" t="s">
        <v>21</v>
      </c>
      <c r="F1466" s="241" t="s">
        <v>1920</v>
      </c>
      <c r="G1466" s="239"/>
      <c r="H1466" s="242">
        <v>5.04</v>
      </c>
      <c r="I1466" s="243"/>
      <c r="J1466" s="239"/>
      <c r="K1466" s="239"/>
      <c r="L1466" s="244"/>
      <c r="M1466" s="245"/>
      <c r="N1466" s="246"/>
      <c r="O1466" s="246"/>
      <c r="P1466" s="246"/>
      <c r="Q1466" s="246"/>
      <c r="R1466" s="246"/>
      <c r="S1466" s="246"/>
      <c r="T1466" s="247"/>
      <c r="AT1466" s="248" t="s">
        <v>158</v>
      </c>
      <c r="AU1466" s="248" t="s">
        <v>84</v>
      </c>
      <c r="AV1466" s="12" t="s">
        <v>84</v>
      </c>
      <c r="AW1466" s="12" t="s">
        <v>35</v>
      </c>
      <c r="AX1466" s="12" t="s">
        <v>72</v>
      </c>
      <c r="AY1466" s="248" t="s">
        <v>147</v>
      </c>
    </row>
    <row r="1467" s="12" customFormat="1">
      <c r="B1467" s="238"/>
      <c r="C1467" s="239"/>
      <c r="D1467" s="225" t="s">
        <v>158</v>
      </c>
      <c r="E1467" s="240" t="s">
        <v>21</v>
      </c>
      <c r="F1467" s="241" t="s">
        <v>1921</v>
      </c>
      <c r="G1467" s="239"/>
      <c r="H1467" s="242">
        <v>4.3200000000000003</v>
      </c>
      <c r="I1467" s="243"/>
      <c r="J1467" s="239"/>
      <c r="K1467" s="239"/>
      <c r="L1467" s="244"/>
      <c r="M1467" s="245"/>
      <c r="N1467" s="246"/>
      <c r="O1467" s="246"/>
      <c r="P1467" s="246"/>
      <c r="Q1467" s="246"/>
      <c r="R1467" s="246"/>
      <c r="S1467" s="246"/>
      <c r="T1467" s="247"/>
      <c r="AT1467" s="248" t="s">
        <v>158</v>
      </c>
      <c r="AU1467" s="248" t="s">
        <v>84</v>
      </c>
      <c r="AV1467" s="12" t="s">
        <v>84</v>
      </c>
      <c r="AW1467" s="12" t="s">
        <v>35</v>
      </c>
      <c r="AX1467" s="12" t="s">
        <v>72</v>
      </c>
      <c r="AY1467" s="248" t="s">
        <v>147</v>
      </c>
    </row>
    <row r="1468" s="12" customFormat="1">
      <c r="B1468" s="238"/>
      <c r="C1468" s="239"/>
      <c r="D1468" s="225" t="s">
        <v>158</v>
      </c>
      <c r="E1468" s="240" t="s">
        <v>21</v>
      </c>
      <c r="F1468" s="241" t="s">
        <v>1922</v>
      </c>
      <c r="G1468" s="239"/>
      <c r="H1468" s="242">
        <v>5.4000000000000004</v>
      </c>
      <c r="I1468" s="243"/>
      <c r="J1468" s="239"/>
      <c r="K1468" s="239"/>
      <c r="L1468" s="244"/>
      <c r="M1468" s="245"/>
      <c r="N1468" s="246"/>
      <c r="O1468" s="246"/>
      <c r="P1468" s="246"/>
      <c r="Q1468" s="246"/>
      <c r="R1468" s="246"/>
      <c r="S1468" s="246"/>
      <c r="T1468" s="247"/>
      <c r="AT1468" s="248" t="s">
        <v>158</v>
      </c>
      <c r="AU1468" s="248" t="s">
        <v>84</v>
      </c>
      <c r="AV1468" s="12" t="s">
        <v>84</v>
      </c>
      <c r="AW1468" s="12" t="s">
        <v>35</v>
      </c>
      <c r="AX1468" s="12" t="s">
        <v>72</v>
      </c>
      <c r="AY1468" s="248" t="s">
        <v>147</v>
      </c>
    </row>
    <row r="1469" s="12" customFormat="1">
      <c r="B1469" s="238"/>
      <c r="C1469" s="239"/>
      <c r="D1469" s="225" t="s">
        <v>158</v>
      </c>
      <c r="E1469" s="240" t="s">
        <v>21</v>
      </c>
      <c r="F1469" s="241" t="s">
        <v>1923</v>
      </c>
      <c r="G1469" s="239"/>
      <c r="H1469" s="242">
        <v>1.6200000000000001</v>
      </c>
      <c r="I1469" s="243"/>
      <c r="J1469" s="239"/>
      <c r="K1469" s="239"/>
      <c r="L1469" s="244"/>
      <c r="M1469" s="245"/>
      <c r="N1469" s="246"/>
      <c r="O1469" s="246"/>
      <c r="P1469" s="246"/>
      <c r="Q1469" s="246"/>
      <c r="R1469" s="246"/>
      <c r="S1469" s="246"/>
      <c r="T1469" s="247"/>
      <c r="AT1469" s="248" t="s">
        <v>158</v>
      </c>
      <c r="AU1469" s="248" t="s">
        <v>84</v>
      </c>
      <c r="AV1469" s="12" t="s">
        <v>84</v>
      </c>
      <c r="AW1469" s="12" t="s">
        <v>35</v>
      </c>
      <c r="AX1469" s="12" t="s">
        <v>72</v>
      </c>
      <c r="AY1469" s="248" t="s">
        <v>147</v>
      </c>
    </row>
    <row r="1470" s="12" customFormat="1">
      <c r="B1470" s="238"/>
      <c r="C1470" s="239"/>
      <c r="D1470" s="225" t="s">
        <v>158</v>
      </c>
      <c r="E1470" s="240" t="s">
        <v>21</v>
      </c>
      <c r="F1470" s="241" t="s">
        <v>1924</v>
      </c>
      <c r="G1470" s="239"/>
      <c r="H1470" s="242">
        <v>2.3999999999999999</v>
      </c>
      <c r="I1470" s="243"/>
      <c r="J1470" s="239"/>
      <c r="K1470" s="239"/>
      <c r="L1470" s="244"/>
      <c r="M1470" s="245"/>
      <c r="N1470" s="246"/>
      <c r="O1470" s="246"/>
      <c r="P1470" s="246"/>
      <c r="Q1470" s="246"/>
      <c r="R1470" s="246"/>
      <c r="S1470" s="246"/>
      <c r="T1470" s="247"/>
      <c r="AT1470" s="248" t="s">
        <v>158</v>
      </c>
      <c r="AU1470" s="248" t="s">
        <v>84</v>
      </c>
      <c r="AV1470" s="12" t="s">
        <v>84</v>
      </c>
      <c r="AW1470" s="12" t="s">
        <v>35</v>
      </c>
      <c r="AX1470" s="12" t="s">
        <v>72</v>
      </c>
      <c r="AY1470" s="248" t="s">
        <v>147</v>
      </c>
    </row>
    <row r="1471" s="12" customFormat="1">
      <c r="B1471" s="238"/>
      <c r="C1471" s="239"/>
      <c r="D1471" s="225" t="s">
        <v>158</v>
      </c>
      <c r="E1471" s="240" t="s">
        <v>21</v>
      </c>
      <c r="F1471" s="241" t="s">
        <v>1925</v>
      </c>
      <c r="G1471" s="239"/>
      <c r="H1471" s="242">
        <v>6.0800000000000001</v>
      </c>
      <c r="I1471" s="243"/>
      <c r="J1471" s="239"/>
      <c r="K1471" s="239"/>
      <c r="L1471" s="244"/>
      <c r="M1471" s="245"/>
      <c r="N1471" s="246"/>
      <c r="O1471" s="246"/>
      <c r="P1471" s="246"/>
      <c r="Q1471" s="246"/>
      <c r="R1471" s="246"/>
      <c r="S1471" s="246"/>
      <c r="T1471" s="247"/>
      <c r="AT1471" s="248" t="s">
        <v>158</v>
      </c>
      <c r="AU1471" s="248" t="s">
        <v>84</v>
      </c>
      <c r="AV1471" s="12" t="s">
        <v>84</v>
      </c>
      <c r="AW1471" s="12" t="s">
        <v>35</v>
      </c>
      <c r="AX1471" s="12" t="s">
        <v>72</v>
      </c>
      <c r="AY1471" s="248" t="s">
        <v>147</v>
      </c>
    </row>
    <row r="1472" s="13" customFormat="1">
      <c r="B1472" s="249"/>
      <c r="C1472" s="250"/>
      <c r="D1472" s="225" t="s">
        <v>158</v>
      </c>
      <c r="E1472" s="251" t="s">
        <v>21</v>
      </c>
      <c r="F1472" s="252" t="s">
        <v>161</v>
      </c>
      <c r="G1472" s="250"/>
      <c r="H1472" s="253">
        <v>42.859999999999999</v>
      </c>
      <c r="I1472" s="254"/>
      <c r="J1472" s="250"/>
      <c r="K1472" s="250"/>
      <c r="L1472" s="255"/>
      <c r="M1472" s="256"/>
      <c r="N1472" s="257"/>
      <c r="O1472" s="257"/>
      <c r="P1472" s="257"/>
      <c r="Q1472" s="257"/>
      <c r="R1472" s="257"/>
      <c r="S1472" s="257"/>
      <c r="T1472" s="258"/>
      <c r="AT1472" s="259" t="s">
        <v>158</v>
      </c>
      <c r="AU1472" s="259" t="s">
        <v>84</v>
      </c>
      <c r="AV1472" s="13" t="s">
        <v>154</v>
      </c>
      <c r="AW1472" s="13" t="s">
        <v>35</v>
      </c>
      <c r="AX1472" s="13" t="s">
        <v>77</v>
      </c>
      <c r="AY1472" s="259" t="s">
        <v>147</v>
      </c>
    </row>
    <row r="1473" s="1" customFormat="1" ht="25.5" customHeight="1">
      <c r="B1473" s="45"/>
      <c r="C1473" s="213" t="s">
        <v>1926</v>
      </c>
      <c r="D1473" s="213" t="s">
        <v>149</v>
      </c>
      <c r="E1473" s="214" t="s">
        <v>1927</v>
      </c>
      <c r="F1473" s="215" t="s">
        <v>1928</v>
      </c>
      <c r="G1473" s="216" t="s">
        <v>367</v>
      </c>
      <c r="H1473" s="217">
        <v>65</v>
      </c>
      <c r="I1473" s="218"/>
      <c r="J1473" s="219">
        <f>ROUND(I1473*H1473,2)</f>
        <v>0</v>
      </c>
      <c r="K1473" s="215" t="s">
        <v>153</v>
      </c>
      <c r="L1473" s="71"/>
      <c r="M1473" s="220" t="s">
        <v>21</v>
      </c>
      <c r="N1473" s="221" t="s">
        <v>43</v>
      </c>
      <c r="O1473" s="46"/>
      <c r="P1473" s="222">
        <f>O1473*H1473</f>
        <v>0</v>
      </c>
      <c r="Q1473" s="222">
        <v>1.0000000000000001E-05</v>
      </c>
      <c r="R1473" s="222">
        <f>Q1473*H1473</f>
        <v>0.00065000000000000008</v>
      </c>
      <c r="S1473" s="222">
        <v>0.00075000000000000002</v>
      </c>
      <c r="T1473" s="223">
        <f>S1473*H1473</f>
        <v>0.048750000000000002</v>
      </c>
      <c r="AR1473" s="23" t="s">
        <v>248</v>
      </c>
      <c r="AT1473" s="23" t="s">
        <v>149</v>
      </c>
      <c r="AU1473" s="23" t="s">
        <v>84</v>
      </c>
      <c r="AY1473" s="23" t="s">
        <v>147</v>
      </c>
      <c r="BE1473" s="224">
        <f>IF(N1473="základní",J1473,0)</f>
        <v>0</v>
      </c>
      <c r="BF1473" s="224">
        <f>IF(N1473="snížená",J1473,0)</f>
        <v>0</v>
      </c>
      <c r="BG1473" s="224">
        <f>IF(N1473="zákl. přenesená",J1473,0)</f>
        <v>0</v>
      </c>
      <c r="BH1473" s="224">
        <f>IF(N1473="sníž. přenesená",J1473,0)</f>
        <v>0</v>
      </c>
      <c r="BI1473" s="224">
        <f>IF(N1473="nulová",J1473,0)</f>
        <v>0</v>
      </c>
      <c r="BJ1473" s="23" t="s">
        <v>77</v>
      </c>
      <c r="BK1473" s="224">
        <f>ROUND(I1473*H1473,2)</f>
        <v>0</v>
      </c>
      <c r="BL1473" s="23" t="s">
        <v>248</v>
      </c>
      <c r="BM1473" s="23" t="s">
        <v>1929</v>
      </c>
    </row>
    <row r="1474" s="1" customFormat="1" ht="16.5" customHeight="1">
      <c r="B1474" s="45"/>
      <c r="C1474" s="213" t="s">
        <v>1930</v>
      </c>
      <c r="D1474" s="213" t="s">
        <v>149</v>
      </c>
      <c r="E1474" s="214" t="s">
        <v>1931</v>
      </c>
      <c r="F1474" s="215" t="s">
        <v>1932</v>
      </c>
      <c r="G1474" s="216" t="s">
        <v>367</v>
      </c>
      <c r="H1474" s="217">
        <v>1</v>
      </c>
      <c r="I1474" s="218"/>
      <c r="J1474" s="219">
        <f>ROUND(I1474*H1474,2)</f>
        <v>0</v>
      </c>
      <c r="K1474" s="215" t="s">
        <v>21</v>
      </c>
      <c r="L1474" s="71"/>
      <c r="M1474" s="220" t="s">
        <v>21</v>
      </c>
      <c r="N1474" s="221" t="s">
        <v>43</v>
      </c>
      <c r="O1474" s="46"/>
      <c r="P1474" s="222">
        <f>O1474*H1474</f>
        <v>0</v>
      </c>
      <c r="Q1474" s="222">
        <v>1.0000000000000001E-05</v>
      </c>
      <c r="R1474" s="222">
        <f>Q1474*H1474</f>
        <v>1.0000000000000001E-05</v>
      </c>
      <c r="S1474" s="222">
        <v>0.00075000000000000002</v>
      </c>
      <c r="T1474" s="223">
        <f>S1474*H1474</f>
        <v>0.00075000000000000002</v>
      </c>
      <c r="AR1474" s="23" t="s">
        <v>248</v>
      </c>
      <c r="AT1474" s="23" t="s">
        <v>149</v>
      </c>
      <c r="AU1474" s="23" t="s">
        <v>84</v>
      </c>
      <c r="AY1474" s="23" t="s">
        <v>147</v>
      </c>
      <c r="BE1474" s="224">
        <f>IF(N1474="základní",J1474,0)</f>
        <v>0</v>
      </c>
      <c r="BF1474" s="224">
        <f>IF(N1474="snížená",J1474,0)</f>
        <v>0</v>
      </c>
      <c r="BG1474" s="224">
        <f>IF(N1474="zákl. přenesená",J1474,0)</f>
        <v>0</v>
      </c>
      <c r="BH1474" s="224">
        <f>IF(N1474="sníž. přenesená",J1474,0)</f>
        <v>0</v>
      </c>
      <c r="BI1474" s="224">
        <f>IF(N1474="nulová",J1474,0)</f>
        <v>0</v>
      </c>
      <c r="BJ1474" s="23" t="s">
        <v>77</v>
      </c>
      <c r="BK1474" s="224">
        <f>ROUND(I1474*H1474,2)</f>
        <v>0</v>
      </c>
      <c r="BL1474" s="23" t="s">
        <v>248</v>
      </c>
      <c r="BM1474" s="23" t="s">
        <v>1933</v>
      </c>
    </row>
    <row r="1475" s="1" customFormat="1" ht="25.5" customHeight="1">
      <c r="B1475" s="45"/>
      <c r="C1475" s="213" t="s">
        <v>1934</v>
      </c>
      <c r="D1475" s="213" t="s">
        <v>149</v>
      </c>
      <c r="E1475" s="214" t="s">
        <v>1935</v>
      </c>
      <c r="F1475" s="215" t="s">
        <v>1936</v>
      </c>
      <c r="G1475" s="216" t="s">
        <v>221</v>
      </c>
      <c r="H1475" s="217">
        <v>2.71</v>
      </c>
      <c r="I1475" s="218"/>
      <c r="J1475" s="219">
        <f>ROUND(I1475*H1475,2)</f>
        <v>0</v>
      </c>
      <c r="K1475" s="215" t="s">
        <v>153</v>
      </c>
      <c r="L1475" s="71"/>
      <c r="M1475" s="220" t="s">
        <v>21</v>
      </c>
      <c r="N1475" s="221" t="s">
        <v>43</v>
      </c>
      <c r="O1475" s="46"/>
      <c r="P1475" s="222">
        <f>O1475*H1475</f>
        <v>0</v>
      </c>
      <c r="Q1475" s="222">
        <v>0</v>
      </c>
      <c r="R1475" s="222">
        <f>Q1475*H1475</f>
        <v>0</v>
      </c>
      <c r="S1475" s="222">
        <v>0</v>
      </c>
      <c r="T1475" s="223">
        <f>S1475*H1475</f>
        <v>0</v>
      </c>
      <c r="AR1475" s="23" t="s">
        <v>248</v>
      </c>
      <c r="AT1475" s="23" t="s">
        <v>149</v>
      </c>
      <c r="AU1475" s="23" t="s">
        <v>84</v>
      </c>
      <c r="AY1475" s="23" t="s">
        <v>147</v>
      </c>
      <c r="BE1475" s="224">
        <f>IF(N1475="základní",J1475,0)</f>
        <v>0</v>
      </c>
      <c r="BF1475" s="224">
        <f>IF(N1475="snížená",J1475,0)</f>
        <v>0</v>
      </c>
      <c r="BG1475" s="224">
        <f>IF(N1475="zákl. přenesená",J1475,0)</f>
        <v>0</v>
      </c>
      <c r="BH1475" s="224">
        <f>IF(N1475="sníž. přenesená",J1475,0)</f>
        <v>0</v>
      </c>
      <c r="BI1475" s="224">
        <f>IF(N1475="nulová",J1475,0)</f>
        <v>0</v>
      </c>
      <c r="BJ1475" s="23" t="s">
        <v>77</v>
      </c>
      <c r="BK1475" s="224">
        <f>ROUND(I1475*H1475,2)</f>
        <v>0</v>
      </c>
      <c r="BL1475" s="23" t="s">
        <v>248</v>
      </c>
      <c r="BM1475" s="23" t="s">
        <v>1937</v>
      </c>
    </row>
    <row r="1476" s="1" customFormat="1" ht="38.25" customHeight="1">
      <c r="B1476" s="45"/>
      <c r="C1476" s="213" t="s">
        <v>1938</v>
      </c>
      <c r="D1476" s="213" t="s">
        <v>149</v>
      </c>
      <c r="E1476" s="214" t="s">
        <v>1939</v>
      </c>
      <c r="F1476" s="215" t="s">
        <v>1940</v>
      </c>
      <c r="G1476" s="216" t="s">
        <v>1511</v>
      </c>
      <c r="H1476" s="270"/>
      <c r="I1476" s="218"/>
      <c r="J1476" s="219">
        <f>ROUND(I1476*H1476,2)</f>
        <v>0</v>
      </c>
      <c r="K1476" s="215" t="s">
        <v>153</v>
      </c>
      <c r="L1476" s="71"/>
      <c r="M1476" s="220" t="s">
        <v>21</v>
      </c>
      <c r="N1476" s="221" t="s">
        <v>43</v>
      </c>
      <c r="O1476" s="46"/>
      <c r="P1476" s="222">
        <f>O1476*H1476</f>
        <v>0</v>
      </c>
      <c r="Q1476" s="222">
        <v>0</v>
      </c>
      <c r="R1476" s="222">
        <f>Q1476*H1476</f>
        <v>0</v>
      </c>
      <c r="S1476" s="222">
        <v>0</v>
      </c>
      <c r="T1476" s="223">
        <f>S1476*H1476</f>
        <v>0</v>
      </c>
      <c r="AR1476" s="23" t="s">
        <v>248</v>
      </c>
      <c r="AT1476" s="23" t="s">
        <v>149</v>
      </c>
      <c r="AU1476" s="23" t="s">
        <v>84</v>
      </c>
      <c r="AY1476" s="23" t="s">
        <v>147</v>
      </c>
      <c r="BE1476" s="224">
        <f>IF(N1476="základní",J1476,0)</f>
        <v>0</v>
      </c>
      <c r="BF1476" s="224">
        <f>IF(N1476="snížená",J1476,0)</f>
        <v>0</v>
      </c>
      <c r="BG1476" s="224">
        <f>IF(N1476="zákl. přenesená",J1476,0)</f>
        <v>0</v>
      </c>
      <c r="BH1476" s="224">
        <f>IF(N1476="sníž. přenesená",J1476,0)</f>
        <v>0</v>
      </c>
      <c r="BI1476" s="224">
        <f>IF(N1476="nulová",J1476,0)</f>
        <v>0</v>
      </c>
      <c r="BJ1476" s="23" t="s">
        <v>77</v>
      </c>
      <c r="BK1476" s="224">
        <f>ROUND(I1476*H1476,2)</f>
        <v>0</v>
      </c>
      <c r="BL1476" s="23" t="s">
        <v>248</v>
      </c>
      <c r="BM1476" s="23" t="s">
        <v>1941</v>
      </c>
    </row>
    <row r="1477" s="1" customFormat="1">
      <c r="B1477" s="45"/>
      <c r="C1477" s="73"/>
      <c r="D1477" s="225" t="s">
        <v>156</v>
      </c>
      <c r="E1477" s="73"/>
      <c r="F1477" s="226" t="s">
        <v>1740</v>
      </c>
      <c r="G1477" s="73"/>
      <c r="H1477" s="73"/>
      <c r="I1477" s="184"/>
      <c r="J1477" s="73"/>
      <c r="K1477" s="73"/>
      <c r="L1477" s="71"/>
      <c r="M1477" s="227"/>
      <c r="N1477" s="46"/>
      <c r="O1477" s="46"/>
      <c r="P1477" s="46"/>
      <c r="Q1477" s="46"/>
      <c r="R1477" s="46"/>
      <c r="S1477" s="46"/>
      <c r="T1477" s="94"/>
      <c r="AT1477" s="23" t="s">
        <v>156</v>
      </c>
      <c r="AU1477" s="23" t="s">
        <v>84</v>
      </c>
    </row>
    <row r="1478" s="10" customFormat="1" ht="29.88" customHeight="1">
      <c r="B1478" s="197"/>
      <c r="C1478" s="198"/>
      <c r="D1478" s="199" t="s">
        <v>71</v>
      </c>
      <c r="E1478" s="211" t="s">
        <v>1942</v>
      </c>
      <c r="F1478" s="211" t="s">
        <v>1943</v>
      </c>
      <c r="G1478" s="198"/>
      <c r="H1478" s="198"/>
      <c r="I1478" s="201"/>
      <c r="J1478" s="212">
        <f>BK1478</f>
        <v>0</v>
      </c>
      <c r="K1478" s="198"/>
      <c r="L1478" s="203"/>
      <c r="M1478" s="204"/>
      <c r="N1478" s="205"/>
      <c r="O1478" s="205"/>
      <c r="P1478" s="206">
        <f>P1479</f>
        <v>0</v>
      </c>
      <c r="Q1478" s="205"/>
      <c r="R1478" s="206">
        <f>R1479</f>
        <v>0</v>
      </c>
      <c r="S1478" s="205"/>
      <c r="T1478" s="207">
        <f>T1479</f>
        <v>0</v>
      </c>
      <c r="AR1478" s="208" t="s">
        <v>84</v>
      </c>
      <c r="AT1478" s="209" t="s">
        <v>71</v>
      </c>
      <c r="AU1478" s="209" t="s">
        <v>77</v>
      </c>
      <c r="AY1478" s="208" t="s">
        <v>147</v>
      </c>
      <c r="BK1478" s="210">
        <f>BK1479</f>
        <v>0</v>
      </c>
    </row>
    <row r="1479" s="1" customFormat="1" ht="16.5" customHeight="1">
      <c r="B1479" s="45"/>
      <c r="C1479" s="213" t="s">
        <v>1944</v>
      </c>
      <c r="D1479" s="213" t="s">
        <v>149</v>
      </c>
      <c r="E1479" s="214" t="s">
        <v>1945</v>
      </c>
      <c r="F1479" s="215" t="s">
        <v>1946</v>
      </c>
      <c r="G1479" s="216" t="s">
        <v>1773</v>
      </c>
      <c r="H1479" s="217">
        <v>1</v>
      </c>
      <c r="I1479" s="218"/>
      <c r="J1479" s="219">
        <f>ROUND(I1479*H1479,2)</f>
        <v>0</v>
      </c>
      <c r="K1479" s="215" t="s">
        <v>21</v>
      </c>
      <c r="L1479" s="71"/>
      <c r="M1479" s="220" t="s">
        <v>21</v>
      </c>
      <c r="N1479" s="221" t="s">
        <v>43</v>
      </c>
      <c r="O1479" s="46"/>
      <c r="P1479" s="222">
        <f>O1479*H1479</f>
        <v>0</v>
      </c>
      <c r="Q1479" s="222">
        <v>0</v>
      </c>
      <c r="R1479" s="222">
        <f>Q1479*H1479</f>
        <v>0</v>
      </c>
      <c r="S1479" s="222">
        <v>0</v>
      </c>
      <c r="T1479" s="223">
        <f>S1479*H1479</f>
        <v>0</v>
      </c>
      <c r="AR1479" s="23" t="s">
        <v>248</v>
      </c>
      <c r="AT1479" s="23" t="s">
        <v>149</v>
      </c>
      <c r="AU1479" s="23" t="s">
        <v>84</v>
      </c>
      <c r="AY1479" s="23" t="s">
        <v>147</v>
      </c>
      <c r="BE1479" s="224">
        <f>IF(N1479="základní",J1479,0)</f>
        <v>0</v>
      </c>
      <c r="BF1479" s="224">
        <f>IF(N1479="snížená",J1479,0)</f>
        <v>0</v>
      </c>
      <c r="BG1479" s="224">
        <f>IF(N1479="zákl. přenesená",J1479,0)</f>
        <v>0</v>
      </c>
      <c r="BH1479" s="224">
        <f>IF(N1479="sníž. přenesená",J1479,0)</f>
        <v>0</v>
      </c>
      <c r="BI1479" s="224">
        <f>IF(N1479="nulová",J1479,0)</f>
        <v>0</v>
      </c>
      <c r="BJ1479" s="23" t="s">
        <v>77</v>
      </c>
      <c r="BK1479" s="224">
        <f>ROUND(I1479*H1479,2)</f>
        <v>0</v>
      </c>
      <c r="BL1479" s="23" t="s">
        <v>248</v>
      </c>
      <c r="BM1479" s="23" t="s">
        <v>1947</v>
      </c>
    </row>
    <row r="1480" s="10" customFormat="1" ht="29.88" customHeight="1">
      <c r="B1480" s="197"/>
      <c r="C1480" s="198"/>
      <c r="D1480" s="199" t="s">
        <v>71</v>
      </c>
      <c r="E1480" s="211" t="s">
        <v>1948</v>
      </c>
      <c r="F1480" s="211" t="s">
        <v>1949</v>
      </c>
      <c r="G1480" s="198"/>
      <c r="H1480" s="198"/>
      <c r="I1480" s="201"/>
      <c r="J1480" s="212">
        <f>BK1480</f>
        <v>0</v>
      </c>
      <c r="K1480" s="198"/>
      <c r="L1480" s="203"/>
      <c r="M1480" s="204"/>
      <c r="N1480" s="205"/>
      <c r="O1480" s="205"/>
      <c r="P1480" s="206">
        <f>SUM(P1481:P1482)</f>
        <v>0</v>
      </c>
      <c r="Q1480" s="205"/>
      <c r="R1480" s="206">
        <f>SUM(R1481:R1482)</f>
        <v>0</v>
      </c>
      <c r="S1480" s="205"/>
      <c r="T1480" s="207">
        <f>SUM(T1481:T1482)</f>
        <v>0</v>
      </c>
      <c r="AR1480" s="208" t="s">
        <v>84</v>
      </c>
      <c r="AT1480" s="209" t="s">
        <v>71</v>
      </c>
      <c r="AU1480" s="209" t="s">
        <v>77</v>
      </c>
      <c r="AY1480" s="208" t="s">
        <v>147</v>
      </c>
      <c r="BK1480" s="210">
        <f>SUM(BK1481:BK1482)</f>
        <v>0</v>
      </c>
    </row>
    <row r="1481" s="1" customFormat="1" ht="16.5" customHeight="1">
      <c r="B1481" s="45"/>
      <c r="C1481" s="213" t="s">
        <v>1950</v>
      </c>
      <c r="D1481" s="213" t="s">
        <v>149</v>
      </c>
      <c r="E1481" s="214" t="s">
        <v>1951</v>
      </c>
      <c r="F1481" s="215" t="s">
        <v>1952</v>
      </c>
      <c r="G1481" s="216" t="s">
        <v>1773</v>
      </c>
      <c r="H1481" s="217">
        <v>1</v>
      </c>
      <c r="I1481" s="218"/>
      <c r="J1481" s="219">
        <f>ROUND(I1481*H1481,2)</f>
        <v>0</v>
      </c>
      <c r="K1481" s="215" t="s">
        <v>21</v>
      </c>
      <c r="L1481" s="71"/>
      <c r="M1481" s="220" t="s">
        <v>21</v>
      </c>
      <c r="N1481" s="221" t="s">
        <v>43</v>
      </c>
      <c r="O1481" s="46"/>
      <c r="P1481" s="222">
        <f>O1481*H1481</f>
        <v>0</v>
      </c>
      <c r="Q1481" s="222">
        <v>0</v>
      </c>
      <c r="R1481" s="222">
        <f>Q1481*H1481</f>
        <v>0</v>
      </c>
      <c r="S1481" s="222">
        <v>0</v>
      </c>
      <c r="T1481" s="223">
        <f>S1481*H1481</f>
        <v>0</v>
      </c>
      <c r="AR1481" s="23" t="s">
        <v>248</v>
      </c>
      <c r="AT1481" s="23" t="s">
        <v>149</v>
      </c>
      <c r="AU1481" s="23" t="s">
        <v>84</v>
      </c>
      <c r="AY1481" s="23" t="s">
        <v>147</v>
      </c>
      <c r="BE1481" s="224">
        <f>IF(N1481="základní",J1481,0)</f>
        <v>0</v>
      </c>
      <c r="BF1481" s="224">
        <f>IF(N1481="snížená",J1481,0)</f>
        <v>0</v>
      </c>
      <c r="BG1481" s="224">
        <f>IF(N1481="zákl. přenesená",J1481,0)</f>
        <v>0</v>
      </c>
      <c r="BH1481" s="224">
        <f>IF(N1481="sníž. přenesená",J1481,0)</f>
        <v>0</v>
      </c>
      <c r="BI1481" s="224">
        <f>IF(N1481="nulová",J1481,0)</f>
        <v>0</v>
      </c>
      <c r="BJ1481" s="23" t="s">
        <v>77</v>
      </c>
      <c r="BK1481" s="224">
        <f>ROUND(I1481*H1481,2)</f>
        <v>0</v>
      </c>
      <c r="BL1481" s="23" t="s">
        <v>248</v>
      </c>
      <c r="BM1481" s="23" t="s">
        <v>1953</v>
      </c>
    </row>
    <row r="1482" s="1" customFormat="1" ht="16.5" customHeight="1">
      <c r="B1482" s="45"/>
      <c r="C1482" s="213" t="s">
        <v>1954</v>
      </c>
      <c r="D1482" s="213" t="s">
        <v>149</v>
      </c>
      <c r="E1482" s="214" t="s">
        <v>1955</v>
      </c>
      <c r="F1482" s="215" t="s">
        <v>1956</v>
      </c>
      <c r="G1482" s="216" t="s">
        <v>1773</v>
      </c>
      <c r="H1482" s="217">
        <v>1</v>
      </c>
      <c r="I1482" s="218"/>
      <c r="J1482" s="219">
        <f>ROUND(I1482*H1482,2)</f>
        <v>0</v>
      </c>
      <c r="K1482" s="215" t="s">
        <v>21</v>
      </c>
      <c r="L1482" s="71"/>
      <c r="M1482" s="220" t="s">
        <v>21</v>
      </c>
      <c r="N1482" s="221" t="s">
        <v>43</v>
      </c>
      <c r="O1482" s="46"/>
      <c r="P1482" s="222">
        <f>O1482*H1482</f>
        <v>0</v>
      </c>
      <c r="Q1482" s="222">
        <v>0</v>
      </c>
      <c r="R1482" s="222">
        <f>Q1482*H1482</f>
        <v>0</v>
      </c>
      <c r="S1482" s="222">
        <v>0</v>
      </c>
      <c r="T1482" s="223">
        <f>S1482*H1482</f>
        <v>0</v>
      </c>
      <c r="AR1482" s="23" t="s">
        <v>248</v>
      </c>
      <c r="AT1482" s="23" t="s">
        <v>149</v>
      </c>
      <c r="AU1482" s="23" t="s">
        <v>84</v>
      </c>
      <c r="AY1482" s="23" t="s">
        <v>147</v>
      </c>
      <c r="BE1482" s="224">
        <f>IF(N1482="základní",J1482,0)</f>
        <v>0</v>
      </c>
      <c r="BF1482" s="224">
        <f>IF(N1482="snížená",J1482,0)</f>
        <v>0</v>
      </c>
      <c r="BG1482" s="224">
        <f>IF(N1482="zákl. přenesená",J1482,0)</f>
        <v>0</v>
      </c>
      <c r="BH1482" s="224">
        <f>IF(N1482="sníž. přenesená",J1482,0)</f>
        <v>0</v>
      </c>
      <c r="BI1482" s="224">
        <f>IF(N1482="nulová",J1482,0)</f>
        <v>0</v>
      </c>
      <c r="BJ1482" s="23" t="s">
        <v>77</v>
      </c>
      <c r="BK1482" s="224">
        <f>ROUND(I1482*H1482,2)</f>
        <v>0</v>
      </c>
      <c r="BL1482" s="23" t="s">
        <v>248</v>
      </c>
      <c r="BM1482" s="23" t="s">
        <v>1957</v>
      </c>
    </row>
    <row r="1483" s="10" customFormat="1" ht="29.88" customHeight="1">
      <c r="B1483" s="197"/>
      <c r="C1483" s="198"/>
      <c r="D1483" s="199" t="s">
        <v>71</v>
      </c>
      <c r="E1483" s="211" t="s">
        <v>1958</v>
      </c>
      <c r="F1483" s="211" t="s">
        <v>1959</v>
      </c>
      <c r="G1483" s="198"/>
      <c r="H1483" s="198"/>
      <c r="I1483" s="201"/>
      <c r="J1483" s="212">
        <f>BK1483</f>
        <v>0</v>
      </c>
      <c r="K1483" s="198"/>
      <c r="L1483" s="203"/>
      <c r="M1483" s="204"/>
      <c r="N1483" s="205"/>
      <c r="O1483" s="205"/>
      <c r="P1483" s="206">
        <f>SUM(P1484:P1648)</f>
        <v>0</v>
      </c>
      <c r="Q1483" s="205"/>
      <c r="R1483" s="206">
        <f>SUM(R1484:R1648)</f>
        <v>12.825779509999995</v>
      </c>
      <c r="S1483" s="205"/>
      <c r="T1483" s="207">
        <f>SUM(T1484:T1648)</f>
        <v>0</v>
      </c>
      <c r="AR1483" s="208" t="s">
        <v>84</v>
      </c>
      <c r="AT1483" s="209" t="s">
        <v>71</v>
      </c>
      <c r="AU1483" s="209" t="s">
        <v>77</v>
      </c>
      <c r="AY1483" s="208" t="s">
        <v>147</v>
      </c>
      <c r="BK1483" s="210">
        <f>SUM(BK1484:BK1648)</f>
        <v>0</v>
      </c>
    </row>
    <row r="1484" s="1" customFormat="1" ht="38.25" customHeight="1">
      <c r="B1484" s="45"/>
      <c r="C1484" s="213" t="s">
        <v>1960</v>
      </c>
      <c r="D1484" s="213" t="s">
        <v>149</v>
      </c>
      <c r="E1484" s="214" t="s">
        <v>1961</v>
      </c>
      <c r="F1484" s="215" t="s">
        <v>1962</v>
      </c>
      <c r="G1484" s="216" t="s">
        <v>152</v>
      </c>
      <c r="H1484" s="217">
        <v>46.863</v>
      </c>
      <c r="I1484" s="218"/>
      <c r="J1484" s="219">
        <f>ROUND(I1484*H1484,2)</f>
        <v>0</v>
      </c>
      <c r="K1484" s="215" t="s">
        <v>153</v>
      </c>
      <c r="L1484" s="71"/>
      <c r="M1484" s="220" t="s">
        <v>21</v>
      </c>
      <c r="N1484" s="221" t="s">
        <v>43</v>
      </c>
      <c r="O1484" s="46"/>
      <c r="P1484" s="222">
        <f>O1484*H1484</f>
        <v>0</v>
      </c>
      <c r="Q1484" s="222">
        <v>0.025409999999999999</v>
      </c>
      <c r="R1484" s="222">
        <f>Q1484*H1484</f>
        <v>1.19078883</v>
      </c>
      <c r="S1484" s="222">
        <v>0</v>
      </c>
      <c r="T1484" s="223">
        <f>S1484*H1484</f>
        <v>0</v>
      </c>
      <c r="AR1484" s="23" t="s">
        <v>248</v>
      </c>
      <c r="AT1484" s="23" t="s">
        <v>149</v>
      </c>
      <c r="AU1484" s="23" t="s">
        <v>84</v>
      </c>
      <c r="AY1484" s="23" t="s">
        <v>147</v>
      </c>
      <c r="BE1484" s="224">
        <f>IF(N1484="základní",J1484,0)</f>
        <v>0</v>
      </c>
      <c r="BF1484" s="224">
        <f>IF(N1484="snížená",J1484,0)</f>
        <v>0</v>
      </c>
      <c r="BG1484" s="224">
        <f>IF(N1484="zákl. přenesená",J1484,0)</f>
        <v>0</v>
      </c>
      <c r="BH1484" s="224">
        <f>IF(N1484="sníž. přenesená",J1484,0)</f>
        <v>0</v>
      </c>
      <c r="BI1484" s="224">
        <f>IF(N1484="nulová",J1484,0)</f>
        <v>0</v>
      </c>
      <c r="BJ1484" s="23" t="s">
        <v>77</v>
      </c>
      <c r="BK1484" s="224">
        <f>ROUND(I1484*H1484,2)</f>
        <v>0</v>
      </c>
      <c r="BL1484" s="23" t="s">
        <v>248</v>
      </c>
      <c r="BM1484" s="23" t="s">
        <v>1963</v>
      </c>
    </row>
    <row r="1485" s="1" customFormat="1">
      <c r="B1485" s="45"/>
      <c r="C1485" s="73"/>
      <c r="D1485" s="225" t="s">
        <v>156</v>
      </c>
      <c r="E1485" s="73"/>
      <c r="F1485" s="226" t="s">
        <v>1964</v>
      </c>
      <c r="G1485" s="73"/>
      <c r="H1485" s="73"/>
      <c r="I1485" s="184"/>
      <c r="J1485" s="73"/>
      <c r="K1485" s="73"/>
      <c r="L1485" s="71"/>
      <c r="M1485" s="227"/>
      <c r="N1485" s="46"/>
      <c r="O1485" s="46"/>
      <c r="P1485" s="46"/>
      <c r="Q1485" s="46"/>
      <c r="R1485" s="46"/>
      <c r="S1485" s="46"/>
      <c r="T1485" s="94"/>
      <c r="AT1485" s="23" t="s">
        <v>156</v>
      </c>
      <c r="AU1485" s="23" t="s">
        <v>84</v>
      </c>
    </row>
    <row r="1486" s="11" customFormat="1">
      <c r="B1486" s="228"/>
      <c r="C1486" s="229"/>
      <c r="D1486" s="225" t="s">
        <v>158</v>
      </c>
      <c r="E1486" s="230" t="s">
        <v>21</v>
      </c>
      <c r="F1486" s="231" t="s">
        <v>1965</v>
      </c>
      <c r="G1486" s="229"/>
      <c r="H1486" s="230" t="s">
        <v>21</v>
      </c>
      <c r="I1486" s="232"/>
      <c r="J1486" s="229"/>
      <c r="K1486" s="229"/>
      <c r="L1486" s="233"/>
      <c r="M1486" s="234"/>
      <c r="N1486" s="235"/>
      <c r="O1486" s="235"/>
      <c r="P1486" s="235"/>
      <c r="Q1486" s="235"/>
      <c r="R1486" s="235"/>
      <c r="S1486" s="235"/>
      <c r="T1486" s="236"/>
      <c r="AT1486" s="237" t="s">
        <v>158</v>
      </c>
      <c r="AU1486" s="237" t="s">
        <v>84</v>
      </c>
      <c r="AV1486" s="11" t="s">
        <v>77</v>
      </c>
      <c r="AW1486" s="11" t="s">
        <v>35</v>
      </c>
      <c r="AX1486" s="11" t="s">
        <v>72</v>
      </c>
      <c r="AY1486" s="237" t="s">
        <v>147</v>
      </c>
    </row>
    <row r="1487" s="12" customFormat="1">
      <c r="B1487" s="238"/>
      <c r="C1487" s="239"/>
      <c r="D1487" s="225" t="s">
        <v>158</v>
      </c>
      <c r="E1487" s="240" t="s">
        <v>21</v>
      </c>
      <c r="F1487" s="241" t="s">
        <v>1966</v>
      </c>
      <c r="G1487" s="239"/>
      <c r="H1487" s="242">
        <v>46.863</v>
      </c>
      <c r="I1487" s="243"/>
      <c r="J1487" s="239"/>
      <c r="K1487" s="239"/>
      <c r="L1487" s="244"/>
      <c r="M1487" s="245"/>
      <c r="N1487" s="246"/>
      <c r="O1487" s="246"/>
      <c r="P1487" s="246"/>
      <c r="Q1487" s="246"/>
      <c r="R1487" s="246"/>
      <c r="S1487" s="246"/>
      <c r="T1487" s="247"/>
      <c r="AT1487" s="248" t="s">
        <v>158</v>
      </c>
      <c r="AU1487" s="248" t="s">
        <v>84</v>
      </c>
      <c r="AV1487" s="12" t="s">
        <v>84</v>
      </c>
      <c r="AW1487" s="12" t="s">
        <v>35</v>
      </c>
      <c r="AX1487" s="12" t="s">
        <v>72</v>
      </c>
      <c r="AY1487" s="248" t="s">
        <v>147</v>
      </c>
    </row>
    <row r="1488" s="13" customFormat="1">
      <c r="B1488" s="249"/>
      <c r="C1488" s="250"/>
      <c r="D1488" s="225" t="s">
        <v>158</v>
      </c>
      <c r="E1488" s="251" t="s">
        <v>21</v>
      </c>
      <c r="F1488" s="252" t="s">
        <v>161</v>
      </c>
      <c r="G1488" s="250"/>
      <c r="H1488" s="253">
        <v>46.863</v>
      </c>
      <c r="I1488" s="254"/>
      <c r="J1488" s="250"/>
      <c r="K1488" s="250"/>
      <c r="L1488" s="255"/>
      <c r="M1488" s="256"/>
      <c r="N1488" s="257"/>
      <c r="O1488" s="257"/>
      <c r="P1488" s="257"/>
      <c r="Q1488" s="257"/>
      <c r="R1488" s="257"/>
      <c r="S1488" s="257"/>
      <c r="T1488" s="258"/>
      <c r="AT1488" s="259" t="s">
        <v>158</v>
      </c>
      <c r="AU1488" s="259" t="s">
        <v>84</v>
      </c>
      <c r="AV1488" s="13" t="s">
        <v>154</v>
      </c>
      <c r="AW1488" s="13" t="s">
        <v>35</v>
      </c>
      <c r="AX1488" s="13" t="s">
        <v>77</v>
      </c>
      <c r="AY1488" s="259" t="s">
        <v>147</v>
      </c>
    </row>
    <row r="1489" s="1" customFormat="1" ht="38.25" customHeight="1">
      <c r="B1489" s="45"/>
      <c r="C1489" s="213" t="s">
        <v>1967</v>
      </c>
      <c r="D1489" s="213" t="s">
        <v>149</v>
      </c>
      <c r="E1489" s="214" t="s">
        <v>1968</v>
      </c>
      <c r="F1489" s="215" t="s">
        <v>1969</v>
      </c>
      <c r="G1489" s="216" t="s">
        <v>152</v>
      </c>
      <c r="H1489" s="217">
        <v>16.715</v>
      </c>
      <c r="I1489" s="218"/>
      <c r="J1489" s="219">
        <f>ROUND(I1489*H1489,2)</f>
        <v>0</v>
      </c>
      <c r="K1489" s="215" t="s">
        <v>153</v>
      </c>
      <c r="L1489" s="71"/>
      <c r="M1489" s="220" t="s">
        <v>21</v>
      </c>
      <c r="N1489" s="221" t="s">
        <v>43</v>
      </c>
      <c r="O1489" s="46"/>
      <c r="P1489" s="222">
        <f>O1489*H1489</f>
        <v>0</v>
      </c>
      <c r="Q1489" s="222">
        <v>0.025659999999999999</v>
      </c>
      <c r="R1489" s="222">
        <f>Q1489*H1489</f>
        <v>0.42890689999999998</v>
      </c>
      <c r="S1489" s="222">
        <v>0</v>
      </c>
      <c r="T1489" s="223">
        <f>S1489*H1489</f>
        <v>0</v>
      </c>
      <c r="AR1489" s="23" t="s">
        <v>248</v>
      </c>
      <c r="AT1489" s="23" t="s">
        <v>149</v>
      </c>
      <c r="AU1489" s="23" t="s">
        <v>84</v>
      </c>
      <c r="AY1489" s="23" t="s">
        <v>147</v>
      </c>
      <c r="BE1489" s="224">
        <f>IF(N1489="základní",J1489,0)</f>
        <v>0</v>
      </c>
      <c r="BF1489" s="224">
        <f>IF(N1489="snížená",J1489,0)</f>
        <v>0</v>
      </c>
      <c r="BG1489" s="224">
        <f>IF(N1489="zákl. přenesená",J1489,0)</f>
        <v>0</v>
      </c>
      <c r="BH1489" s="224">
        <f>IF(N1489="sníž. přenesená",J1489,0)</f>
        <v>0</v>
      </c>
      <c r="BI1489" s="224">
        <f>IF(N1489="nulová",J1489,0)</f>
        <v>0</v>
      </c>
      <c r="BJ1489" s="23" t="s">
        <v>77</v>
      </c>
      <c r="BK1489" s="224">
        <f>ROUND(I1489*H1489,2)</f>
        <v>0</v>
      </c>
      <c r="BL1489" s="23" t="s">
        <v>248</v>
      </c>
      <c r="BM1489" s="23" t="s">
        <v>1970</v>
      </c>
    </row>
    <row r="1490" s="1" customFormat="1">
      <c r="B1490" s="45"/>
      <c r="C1490" s="73"/>
      <c r="D1490" s="225" t="s">
        <v>156</v>
      </c>
      <c r="E1490" s="73"/>
      <c r="F1490" s="226" t="s">
        <v>1964</v>
      </c>
      <c r="G1490" s="73"/>
      <c r="H1490" s="73"/>
      <c r="I1490" s="184"/>
      <c r="J1490" s="73"/>
      <c r="K1490" s="73"/>
      <c r="L1490" s="71"/>
      <c r="M1490" s="227"/>
      <c r="N1490" s="46"/>
      <c r="O1490" s="46"/>
      <c r="P1490" s="46"/>
      <c r="Q1490" s="46"/>
      <c r="R1490" s="46"/>
      <c r="S1490" s="46"/>
      <c r="T1490" s="94"/>
      <c r="AT1490" s="23" t="s">
        <v>156</v>
      </c>
      <c r="AU1490" s="23" t="s">
        <v>84</v>
      </c>
    </row>
    <row r="1491" s="11" customFormat="1">
      <c r="B1491" s="228"/>
      <c r="C1491" s="229"/>
      <c r="D1491" s="225" t="s">
        <v>158</v>
      </c>
      <c r="E1491" s="230" t="s">
        <v>21</v>
      </c>
      <c r="F1491" s="231" t="s">
        <v>1965</v>
      </c>
      <c r="G1491" s="229"/>
      <c r="H1491" s="230" t="s">
        <v>21</v>
      </c>
      <c r="I1491" s="232"/>
      <c r="J1491" s="229"/>
      <c r="K1491" s="229"/>
      <c r="L1491" s="233"/>
      <c r="M1491" s="234"/>
      <c r="N1491" s="235"/>
      <c r="O1491" s="235"/>
      <c r="P1491" s="235"/>
      <c r="Q1491" s="235"/>
      <c r="R1491" s="235"/>
      <c r="S1491" s="235"/>
      <c r="T1491" s="236"/>
      <c r="AT1491" s="237" t="s">
        <v>158</v>
      </c>
      <c r="AU1491" s="237" t="s">
        <v>84</v>
      </c>
      <c r="AV1491" s="11" t="s">
        <v>77</v>
      </c>
      <c r="AW1491" s="11" t="s">
        <v>35</v>
      </c>
      <c r="AX1491" s="11" t="s">
        <v>72</v>
      </c>
      <c r="AY1491" s="237" t="s">
        <v>147</v>
      </c>
    </row>
    <row r="1492" s="12" customFormat="1">
      <c r="B1492" s="238"/>
      <c r="C1492" s="239"/>
      <c r="D1492" s="225" t="s">
        <v>158</v>
      </c>
      <c r="E1492" s="240" t="s">
        <v>21</v>
      </c>
      <c r="F1492" s="241" t="s">
        <v>1971</v>
      </c>
      <c r="G1492" s="239"/>
      <c r="H1492" s="242">
        <v>16.715</v>
      </c>
      <c r="I1492" s="243"/>
      <c r="J1492" s="239"/>
      <c r="K1492" s="239"/>
      <c r="L1492" s="244"/>
      <c r="M1492" s="245"/>
      <c r="N1492" s="246"/>
      <c r="O1492" s="246"/>
      <c r="P1492" s="246"/>
      <c r="Q1492" s="246"/>
      <c r="R1492" s="246"/>
      <c r="S1492" s="246"/>
      <c r="T1492" s="247"/>
      <c r="AT1492" s="248" t="s">
        <v>158</v>
      </c>
      <c r="AU1492" s="248" t="s">
        <v>84</v>
      </c>
      <c r="AV1492" s="12" t="s">
        <v>84</v>
      </c>
      <c r="AW1492" s="12" t="s">
        <v>35</v>
      </c>
      <c r="AX1492" s="12" t="s">
        <v>72</v>
      </c>
      <c r="AY1492" s="248" t="s">
        <v>147</v>
      </c>
    </row>
    <row r="1493" s="13" customFormat="1">
      <c r="B1493" s="249"/>
      <c r="C1493" s="250"/>
      <c r="D1493" s="225" t="s">
        <v>158</v>
      </c>
      <c r="E1493" s="251" t="s">
        <v>21</v>
      </c>
      <c r="F1493" s="252" t="s">
        <v>161</v>
      </c>
      <c r="G1493" s="250"/>
      <c r="H1493" s="253">
        <v>16.715</v>
      </c>
      <c r="I1493" s="254"/>
      <c r="J1493" s="250"/>
      <c r="K1493" s="250"/>
      <c r="L1493" s="255"/>
      <c r="M1493" s="256"/>
      <c r="N1493" s="257"/>
      <c r="O1493" s="257"/>
      <c r="P1493" s="257"/>
      <c r="Q1493" s="257"/>
      <c r="R1493" s="257"/>
      <c r="S1493" s="257"/>
      <c r="T1493" s="258"/>
      <c r="AT1493" s="259" t="s">
        <v>158</v>
      </c>
      <c r="AU1493" s="259" t="s">
        <v>84</v>
      </c>
      <c r="AV1493" s="13" t="s">
        <v>154</v>
      </c>
      <c r="AW1493" s="13" t="s">
        <v>35</v>
      </c>
      <c r="AX1493" s="13" t="s">
        <v>77</v>
      </c>
      <c r="AY1493" s="259" t="s">
        <v>147</v>
      </c>
    </row>
    <row r="1494" s="1" customFormat="1" ht="38.25" customHeight="1">
      <c r="B1494" s="45"/>
      <c r="C1494" s="213" t="s">
        <v>1972</v>
      </c>
      <c r="D1494" s="213" t="s">
        <v>149</v>
      </c>
      <c r="E1494" s="214" t="s">
        <v>1973</v>
      </c>
      <c r="F1494" s="215" t="s">
        <v>1974</v>
      </c>
      <c r="G1494" s="216" t="s">
        <v>152</v>
      </c>
      <c r="H1494" s="217">
        <v>51.258000000000003</v>
      </c>
      <c r="I1494" s="218"/>
      <c r="J1494" s="219">
        <f>ROUND(I1494*H1494,2)</f>
        <v>0</v>
      </c>
      <c r="K1494" s="215" t="s">
        <v>153</v>
      </c>
      <c r="L1494" s="71"/>
      <c r="M1494" s="220" t="s">
        <v>21</v>
      </c>
      <c r="N1494" s="221" t="s">
        <v>43</v>
      </c>
      <c r="O1494" s="46"/>
      <c r="P1494" s="222">
        <f>O1494*H1494</f>
        <v>0</v>
      </c>
      <c r="Q1494" s="222">
        <v>0.0441</v>
      </c>
      <c r="R1494" s="222">
        <f>Q1494*H1494</f>
        <v>2.2604778000000003</v>
      </c>
      <c r="S1494" s="222">
        <v>0</v>
      </c>
      <c r="T1494" s="223">
        <f>S1494*H1494</f>
        <v>0</v>
      </c>
      <c r="AR1494" s="23" t="s">
        <v>248</v>
      </c>
      <c r="AT1494" s="23" t="s">
        <v>149</v>
      </c>
      <c r="AU1494" s="23" t="s">
        <v>84</v>
      </c>
      <c r="AY1494" s="23" t="s">
        <v>147</v>
      </c>
      <c r="BE1494" s="224">
        <f>IF(N1494="základní",J1494,0)</f>
        <v>0</v>
      </c>
      <c r="BF1494" s="224">
        <f>IF(N1494="snížená",J1494,0)</f>
        <v>0</v>
      </c>
      <c r="BG1494" s="224">
        <f>IF(N1494="zákl. přenesená",J1494,0)</f>
        <v>0</v>
      </c>
      <c r="BH1494" s="224">
        <f>IF(N1494="sníž. přenesená",J1494,0)</f>
        <v>0</v>
      </c>
      <c r="BI1494" s="224">
        <f>IF(N1494="nulová",J1494,0)</f>
        <v>0</v>
      </c>
      <c r="BJ1494" s="23" t="s">
        <v>77</v>
      </c>
      <c r="BK1494" s="224">
        <f>ROUND(I1494*H1494,2)</f>
        <v>0</v>
      </c>
      <c r="BL1494" s="23" t="s">
        <v>248</v>
      </c>
      <c r="BM1494" s="23" t="s">
        <v>1975</v>
      </c>
    </row>
    <row r="1495" s="1" customFormat="1">
      <c r="B1495" s="45"/>
      <c r="C1495" s="73"/>
      <c r="D1495" s="225" t="s">
        <v>156</v>
      </c>
      <c r="E1495" s="73"/>
      <c r="F1495" s="226" t="s">
        <v>1964</v>
      </c>
      <c r="G1495" s="73"/>
      <c r="H1495" s="73"/>
      <c r="I1495" s="184"/>
      <c r="J1495" s="73"/>
      <c r="K1495" s="73"/>
      <c r="L1495" s="71"/>
      <c r="M1495" s="227"/>
      <c r="N1495" s="46"/>
      <c r="O1495" s="46"/>
      <c r="P1495" s="46"/>
      <c r="Q1495" s="46"/>
      <c r="R1495" s="46"/>
      <c r="S1495" s="46"/>
      <c r="T1495" s="94"/>
      <c r="AT1495" s="23" t="s">
        <v>156</v>
      </c>
      <c r="AU1495" s="23" t="s">
        <v>84</v>
      </c>
    </row>
    <row r="1496" s="11" customFormat="1">
      <c r="B1496" s="228"/>
      <c r="C1496" s="229"/>
      <c r="D1496" s="225" t="s">
        <v>158</v>
      </c>
      <c r="E1496" s="230" t="s">
        <v>21</v>
      </c>
      <c r="F1496" s="231" t="s">
        <v>1965</v>
      </c>
      <c r="G1496" s="229"/>
      <c r="H1496" s="230" t="s">
        <v>21</v>
      </c>
      <c r="I1496" s="232"/>
      <c r="J1496" s="229"/>
      <c r="K1496" s="229"/>
      <c r="L1496" s="233"/>
      <c r="M1496" s="234"/>
      <c r="N1496" s="235"/>
      <c r="O1496" s="235"/>
      <c r="P1496" s="235"/>
      <c r="Q1496" s="235"/>
      <c r="R1496" s="235"/>
      <c r="S1496" s="235"/>
      <c r="T1496" s="236"/>
      <c r="AT1496" s="237" t="s">
        <v>158</v>
      </c>
      <c r="AU1496" s="237" t="s">
        <v>84</v>
      </c>
      <c r="AV1496" s="11" t="s">
        <v>77</v>
      </c>
      <c r="AW1496" s="11" t="s">
        <v>35</v>
      </c>
      <c r="AX1496" s="11" t="s">
        <v>72</v>
      </c>
      <c r="AY1496" s="237" t="s">
        <v>147</v>
      </c>
    </row>
    <row r="1497" s="12" customFormat="1">
      <c r="B1497" s="238"/>
      <c r="C1497" s="239"/>
      <c r="D1497" s="225" t="s">
        <v>158</v>
      </c>
      <c r="E1497" s="240" t="s">
        <v>21</v>
      </c>
      <c r="F1497" s="241" t="s">
        <v>1976</v>
      </c>
      <c r="G1497" s="239"/>
      <c r="H1497" s="242">
        <v>6.3879999999999999</v>
      </c>
      <c r="I1497" s="243"/>
      <c r="J1497" s="239"/>
      <c r="K1497" s="239"/>
      <c r="L1497" s="244"/>
      <c r="M1497" s="245"/>
      <c r="N1497" s="246"/>
      <c r="O1497" s="246"/>
      <c r="P1497" s="246"/>
      <c r="Q1497" s="246"/>
      <c r="R1497" s="246"/>
      <c r="S1497" s="246"/>
      <c r="T1497" s="247"/>
      <c r="AT1497" s="248" t="s">
        <v>158</v>
      </c>
      <c r="AU1497" s="248" t="s">
        <v>84</v>
      </c>
      <c r="AV1497" s="12" t="s">
        <v>84</v>
      </c>
      <c r="AW1497" s="12" t="s">
        <v>35</v>
      </c>
      <c r="AX1497" s="12" t="s">
        <v>72</v>
      </c>
      <c r="AY1497" s="248" t="s">
        <v>147</v>
      </c>
    </row>
    <row r="1498" s="12" customFormat="1">
      <c r="B1498" s="238"/>
      <c r="C1498" s="239"/>
      <c r="D1498" s="225" t="s">
        <v>158</v>
      </c>
      <c r="E1498" s="240" t="s">
        <v>21</v>
      </c>
      <c r="F1498" s="241" t="s">
        <v>1977</v>
      </c>
      <c r="G1498" s="239"/>
      <c r="H1498" s="242">
        <v>14.773</v>
      </c>
      <c r="I1498" s="243"/>
      <c r="J1498" s="239"/>
      <c r="K1498" s="239"/>
      <c r="L1498" s="244"/>
      <c r="M1498" s="245"/>
      <c r="N1498" s="246"/>
      <c r="O1498" s="246"/>
      <c r="P1498" s="246"/>
      <c r="Q1498" s="246"/>
      <c r="R1498" s="246"/>
      <c r="S1498" s="246"/>
      <c r="T1498" s="247"/>
      <c r="AT1498" s="248" t="s">
        <v>158</v>
      </c>
      <c r="AU1498" s="248" t="s">
        <v>84</v>
      </c>
      <c r="AV1498" s="12" t="s">
        <v>84</v>
      </c>
      <c r="AW1498" s="12" t="s">
        <v>35</v>
      </c>
      <c r="AX1498" s="12" t="s">
        <v>72</v>
      </c>
      <c r="AY1498" s="248" t="s">
        <v>147</v>
      </c>
    </row>
    <row r="1499" s="12" customFormat="1">
      <c r="B1499" s="238"/>
      <c r="C1499" s="239"/>
      <c r="D1499" s="225" t="s">
        <v>158</v>
      </c>
      <c r="E1499" s="240" t="s">
        <v>21</v>
      </c>
      <c r="F1499" s="241" t="s">
        <v>1978</v>
      </c>
      <c r="G1499" s="239"/>
      <c r="H1499" s="242">
        <v>7.3700000000000001</v>
      </c>
      <c r="I1499" s="243"/>
      <c r="J1499" s="239"/>
      <c r="K1499" s="239"/>
      <c r="L1499" s="244"/>
      <c r="M1499" s="245"/>
      <c r="N1499" s="246"/>
      <c r="O1499" s="246"/>
      <c r="P1499" s="246"/>
      <c r="Q1499" s="246"/>
      <c r="R1499" s="246"/>
      <c r="S1499" s="246"/>
      <c r="T1499" s="247"/>
      <c r="AT1499" s="248" t="s">
        <v>158</v>
      </c>
      <c r="AU1499" s="248" t="s">
        <v>84</v>
      </c>
      <c r="AV1499" s="12" t="s">
        <v>84</v>
      </c>
      <c r="AW1499" s="12" t="s">
        <v>35</v>
      </c>
      <c r="AX1499" s="12" t="s">
        <v>72</v>
      </c>
      <c r="AY1499" s="248" t="s">
        <v>147</v>
      </c>
    </row>
    <row r="1500" s="12" customFormat="1">
      <c r="B1500" s="238"/>
      <c r="C1500" s="239"/>
      <c r="D1500" s="225" t="s">
        <v>158</v>
      </c>
      <c r="E1500" s="240" t="s">
        <v>21</v>
      </c>
      <c r="F1500" s="241" t="s">
        <v>1979</v>
      </c>
      <c r="G1500" s="239"/>
      <c r="H1500" s="242">
        <v>17.727</v>
      </c>
      <c r="I1500" s="243"/>
      <c r="J1500" s="239"/>
      <c r="K1500" s="239"/>
      <c r="L1500" s="244"/>
      <c r="M1500" s="245"/>
      <c r="N1500" s="246"/>
      <c r="O1500" s="246"/>
      <c r="P1500" s="246"/>
      <c r="Q1500" s="246"/>
      <c r="R1500" s="246"/>
      <c r="S1500" s="246"/>
      <c r="T1500" s="247"/>
      <c r="AT1500" s="248" t="s">
        <v>158</v>
      </c>
      <c r="AU1500" s="248" t="s">
        <v>84</v>
      </c>
      <c r="AV1500" s="12" t="s">
        <v>84</v>
      </c>
      <c r="AW1500" s="12" t="s">
        <v>35</v>
      </c>
      <c r="AX1500" s="12" t="s">
        <v>72</v>
      </c>
      <c r="AY1500" s="248" t="s">
        <v>147</v>
      </c>
    </row>
    <row r="1501" s="12" customFormat="1">
      <c r="B1501" s="238"/>
      <c r="C1501" s="239"/>
      <c r="D1501" s="225" t="s">
        <v>158</v>
      </c>
      <c r="E1501" s="240" t="s">
        <v>21</v>
      </c>
      <c r="F1501" s="241" t="s">
        <v>1980</v>
      </c>
      <c r="G1501" s="239"/>
      <c r="H1501" s="242">
        <v>5</v>
      </c>
      <c r="I1501" s="243"/>
      <c r="J1501" s="239"/>
      <c r="K1501" s="239"/>
      <c r="L1501" s="244"/>
      <c r="M1501" s="245"/>
      <c r="N1501" s="246"/>
      <c r="O1501" s="246"/>
      <c r="P1501" s="246"/>
      <c r="Q1501" s="246"/>
      <c r="R1501" s="246"/>
      <c r="S1501" s="246"/>
      <c r="T1501" s="247"/>
      <c r="AT1501" s="248" t="s">
        <v>158</v>
      </c>
      <c r="AU1501" s="248" t="s">
        <v>84</v>
      </c>
      <c r="AV1501" s="12" t="s">
        <v>84</v>
      </c>
      <c r="AW1501" s="12" t="s">
        <v>35</v>
      </c>
      <c r="AX1501" s="12" t="s">
        <v>72</v>
      </c>
      <c r="AY1501" s="248" t="s">
        <v>147</v>
      </c>
    </row>
    <row r="1502" s="13" customFormat="1">
      <c r="B1502" s="249"/>
      <c r="C1502" s="250"/>
      <c r="D1502" s="225" t="s">
        <v>158</v>
      </c>
      <c r="E1502" s="251" t="s">
        <v>21</v>
      </c>
      <c r="F1502" s="252" t="s">
        <v>161</v>
      </c>
      <c r="G1502" s="250"/>
      <c r="H1502" s="253">
        <v>51.258000000000003</v>
      </c>
      <c r="I1502" s="254"/>
      <c r="J1502" s="250"/>
      <c r="K1502" s="250"/>
      <c r="L1502" s="255"/>
      <c r="M1502" s="256"/>
      <c r="N1502" s="257"/>
      <c r="O1502" s="257"/>
      <c r="P1502" s="257"/>
      <c r="Q1502" s="257"/>
      <c r="R1502" s="257"/>
      <c r="S1502" s="257"/>
      <c r="T1502" s="258"/>
      <c r="AT1502" s="259" t="s">
        <v>158</v>
      </c>
      <c r="AU1502" s="259" t="s">
        <v>84</v>
      </c>
      <c r="AV1502" s="13" t="s">
        <v>154</v>
      </c>
      <c r="AW1502" s="13" t="s">
        <v>35</v>
      </c>
      <c r="AX1502" s="13" t="s">
        <v>77</v>
      </c>
      <c r="AY1502" s="259" t="s">
        <v>147</v>
      </c>
    </row>
    <row r="1503" s="1" customFormat="1" ht="38.25" customHeight="1">
      <c r="B1503" s="45"/>
      <c r="C1503" s="213" t="s">
        <v>1981</v>
      </c>
      <c r="D1503" s="213" t="s">
        <v>149</v>
      </c>
      <c r="E1503" s="214" t="s">
        <v>1982</v>
      </c>
      <c r="F1503" s="215" t="s">
        <v>1983</v>
      </c>
      <c r="G1503" s="216" t="s">
        <v>152</v>
      </c>
      <c r="H1503" s="217">
        <v>91.727999999999994</v>
      </c>
      <c r="I1503" s="218"/>
      <c r="J1503" s="219">
        <f>ROUND(I1503*H1503,2)</f>
        <v>0</v>
      </c>
      <c r="K1503" s="215" t="s">
        <v>153</v>
      </c>
      <c r="L1503" s="71"/>
      <c r="M1503" s="220" t="s">
        <v>21</v>
      </c>
      <c r="N1503" s="221" t="s">
        <v>43</v>
      </c>
      <c r="O1503" s="46"/>
      <c r="P1503" s="222">
        <f>O1503*H1503</f>
        <v>0</v>
      </c>
      <c r="Q1503" s="222">
        <v>0.046199999999999998</v>
      </c>
      <c r="R1503" s="222">
        <f>Q1503*H1503</f>
        <v>4.2378335999999992</v>
      </c>
      <c r="S1503" s="222">
        <v>0</v>
      </c>
      <c r="T1503" s="223">
        <f>S1503*H1503</f>
        <v>0</v>
      </c>
      <c r="AR1503" s="23" t="s">
        <v>248</v>
      </c>
      <c r="AT1503" s="23" t="s">
        <v>149</v>
      </c>
      <c r="AU1503" s="23" t="s">
        <v>84</v>
      </c>
      <c r="AY1503" s="23" t="s">
        <v>147</v>
      </c>
      <c r="BE1503" s="224">
        <f>IF(N1503="základní",J1503,0)</f>
        <v>0</v>
      </c>
      <c r="BF1503" s="224">
        <f>IF(N1503="snížená",J1503,0)</f>
        <v>0</v>
      </c>
      <c r="BG1503" s="224">
        <f>IF(N1503="zákl. přenesená",J1503,0)</f>
        <v>0</v>
      </c>
      <c r="BH1503" s="224">
        <f>IF(N1503="sníž. přenesená",J1503,0)</f>
        <v>0</v>
      </c>
      <c r="BI1503" s="224">
        <f>IF(N1503="nulová",J1503,0)</f>
        <v>0</v>
      </c>
      <c r="BJ1503" s="23" t="s">
        <v>77</v>
      </c>
      <c r="BK1503" s="224">
        <f>ROUND(I1503*H1503,2)</f>
        <v>0</v>
      </c>
      <c r="BL1503" s="23" t="s">
        <v>248</v>
      </c>
      <c r="BM1503" s="23" t="s">
        <v>1984</v>
      </c>
    </row>
    <row r="1504" s="1" customFormat="1">
      <c r="B1504" s="45"/>
      <c r="C1504" s="73"/>
      <c r="D1504" s="225" t="s">
        <v>156</v>
      </c>
      <c r="E1504" s="73"/>
      <c r="F1504" s="226" t="s">
        <v>1964</v>
      </c>
      <c r="G1504" s="73"/>
      <c r="H1504" s="73"/>
      <c r="I1504" s="184"/>
      <c r="J1504" s="73"/>
      <c r="K1504" s="73"/>
      <c r="L1504" s="71"/>
      <c r="M1504" s="227"/>
      <c r="N1504" s="46"/>
      <c r="O1504" s="46"/>
      <c r="P1504" s="46"/>
      <c r="Q1504" s="46"/>
      <c r="R1504" s="46"/>
      <c r="S1504" s="46"/>
      <c r="T1504" s="94"/>
      <c r="AT1504" s="23" t="s">
        <v>156</v>
      </c>
      <c r="AU1504" s="23" t="s">
        <v>84</v>
      </c>
    </row>
    <row r="1505" s="11" customFormat="1">
      <c r="B1505" s="228"/>
      <c r="C1505" s="229"/>
      <c r="D1505" s="225" t="s">
        <v>158</v>
      </c>
      <c r="E1505" s="230" t="s">
        <v>21</v>
      </c>
      <c r="F1505" s="231" t="s">
        <v>1965</v>
      </c>
      <c r="G1505" s="229"/>
      <c r="H1505" s="230" t="s">
        <v>21</v>
      </c>
      <c r="I1505" s="232"/>
      <c r="J1505" s="229"/>
      <c r="K1505" s="229"/>
      <c r="L1505" s="233"/>
      <c r="M1505" s="234"/>
      <c r="N1505" s="235"/>
      <c r="O1505" s="235"/>
      <c r="P1505" s="235"/>
      <c r="Q1505" s="235"/>
      <c r="R1505" s="235"/>
      <c r="S1505" s="235"/>
      <c r="T1505" s="236"/>
      <c r="AT1505" s="237" t="s">
        <v>158</v>
      </c>
      <c r="AU1505" s="237" t="s">
        <v>84</v>
      </c>
      <c r="AV1505" s="11" t="s">
        <v>77</v>
      </c>
      <c r="AW1505" s="11" t="s">
        <v>35</v>
      </c>
      <c r="AX1505" s="11" t="s">
        <v>72</v>
      </c>
      <c r="AY1505" s="237" t="s">
        <v>147</v>
      </c>
    </row>
    <row r="1506" s="12" customFormat="1">
      <c r="B1506" s="238"/>
      <c r="C1506" s="239"/>
      <c r="D1506" s="225" t="s">
        <v>158</v>
      </c>
      <c r="E1506" s="240" t="s">
        <v>21</v>
      </c>
      <c r="F1506" s="241" t="s">
        <v>1985</v>
      </c>
      <c r="G1506" s="239"/>
      <c r="H1506" s="242">
        <v>10.962999999999999</v>
      </c>
      <c r="I1506" s="243"/>
      <c r="J1506" s="239"/>
      <c r="K1506" s="239"/>
      <c r="L1506" s="244"/>
      <c r="M1506" s="245"/>
      <c r="N1506" s="246"/>
      <c r="O1506" s="246"/>
      <c r="P1506" s="246"/>
      <c r="Q1506" s="246"/>
      <c r="R1506" s="246"/>
      <c r="S1506" s="246"/>
      <c r="T1506" s="247"/>
      <c r="AT1506" s="248" t="s">
        <v>158</v>
      </c>
      <c r="AU1506" s="248" t="s">
        <v>84</v>
      </c>
      <c r="AV1506" s="12" t="s">
        <v>84</v>
      </c>
      <c r="AW1506" s="12" t="s">
        <v>35</v>
      </c>
      <c r="AX1506" s="12" t="s">
        <v>72</v>
      </c>
      <c r="AY1506" s="248" t="s">
        <v>147</v>
      </c>
    </row>
    <row r="1507" s="12" customFormat="1">
      <c r="B1507" s="238"/>
      <c r="C1507" s="239"/>
      <c r="D1507" s="225" t="s">
        <v>158</v>
      </c>
      <c r="E1507" s="240" t="s">
        <v>21</v>
      </c>
      <c r="F1507" s="241" t="s">
        <v>1986</v>
      </c>
      <c r="G1507" s="239"/>
      <c r="H1507" s="242">
        <v>17.324000000000002</v>
      </c>
      <c r="I1507" s="243"/>
      <c r="J1507" s="239"/>
      <c r="K1507" s="239"/>
      <c r="L1507" s="244"/>
      <c r="M1507" s="245"/>
      <c r="N1507" s="246"/>
      <c r="O1507" s="246"/>
      <c r="P1507" s="246"/>
      <c r="Q1507" s="246"/>
      <c r="R1507" s="246"/>
      <c r="S1507" s="246"/>
      <c r="T1507" s="247"/>
      <c r="AT1507" s="248" t="s">
        <v>158</v>
      </c>
      <c r="AU1507" s="248" t="s">
        <v>84</v>
      </c>
      <c r="AV1507" s="12" t="s">
        <v>84</v>
      </c>
      <c r="AW1507" s="12" t="s">
        <v>35</v>
      </c>
      <c r="AX1507" s="12" t="s">
        <v>72</v>
      </c>
      <c r="AY1507" s="248" t="s">
        <v>147</v>
      </c>
    </row>
    <row r="1508" s="12" customFormat="1">
      <c r="B1508" s="238"/>
      <c r="C1508" s="239"/>
      <c r="D1508" s="225" t="s">
        <v>158</v>
      </c>
      <c r="E1508" s="240" t="s">
        <v>21</v>
      </c>
      <c r="F1508" s="241" t="s">
        <v>1987</v>
      </c>
      <c r="G1508" s="239"/>
      <c r="H1508" s="242">
        <v>19.5</v>
      </c>
      <c r="I1508" s="243"/>
      <c r="J1508" s="239"/>
      <c r="K1508" s="239"/>
      <c r="L1508" s="244"/>
      <c r="M1508" s="245"/>
      <c r="N1508" s="246"/>
      <c r="O1508" s="246"/>
      <c r="P1508" s="246"/>
      <c r="Q1508" s="246"/>
      <c r="R1508" s="246"/>
      <c r="S1508" s="246"/>
      <c r="T1508" s="247"/>
      <c r="AT1508" s="248" t="s">
        <v>158</v>
      </c>
      <c r="AU1508" s="248" t="s">
        <v>84</v>
      </c>
      <c r="AV1508" s="12" t="s">
        <v>84</v>
      </c>
      <c r="AW1508" s="12" t="s">
        <v>35</v>
      </c>
      <c r="AX1508" s="12" t="s">
        <v>72</v>
      </c>
      <c r="AY1508" s="248" t="s">
        <v>147</v>
      </c>
    </row>
    <row r="1509" s="12" customFormat="1">
      <c r="B1509" s="238"/>
      <c r="C1509" s="239"/>
      <c r="D1509" s="225" t="s">
        <v>158</v>
      </c>
      <c r="E1509" s="240" t="s">
        <v>21</v>
      </c>
      <c r="F1509" s="241" t="s">
        <v>1988</v>
      </c>
      <c r="G1509" s="239"/>
      <c r="H1509" s="242">
        <v>24.716000000000001</v>
      </c>
      <c r="I1509" s="243"/>
      <c r="J1509" s="239"/>
      <c r="K1509" s="239"/>
      <c r="L1509" s="244"/>
      <c r="M1509" s="245"/>
      <c r="N1509" s="246"/>
      <c r="O1509" s="246"/>
      <c r="P1509" s="246"/>
      <c r="Q1509" s="246"/>
      <c r="R1509" s="246"/>
      <c r="S1509" s="246"/>
      <c r="T1509" s="247"/>
      <c r="AT1509" s="248" t="s">
        <v>158</v>
      </c>
      <c r="AU1509" s="248" t="s">
        <v>84</v>
      </c>
      <c r="AV1509" s="12" t="s">
        <v>84</v>
      </c>
      <c r="AW1509" s="12" t="s">
        <v>35</v>
      </c>
      <c r="AX1509" s="12" t="s">
        <v>72</v>
      </c>
      <c r="AY1509" s="248" t="s">
        <v>147</v>
      </c>
    </row>
    <row r="1510" s="12" customFormat="1">
      <c r="B1510" s="238"/>
      <c r="C1510" s="239"/>
      <c r="D1510" s="225" t="s">
        <v>158</v>
      </c>
      <c r="E1510" s="240" t="s">
        <v>21</v>
      </c>
      <c r="F1510" s="241" t="s">
        <v>1989</v>
      </c>
      <c r="G1510" s="239"/>
      <c r="H1510" s="242">
        <v>14.925000000000001</v>
      </c>
      <c r="I1510" s="243"/>
      <c r="J1510" s="239"/>
      <c r="K1510" s="239"/>
      <c r="L1510" s="244"/>
      <c r="M1510" s="245"/>
      <c r="N1510" s="246"/>
      <c r="O1510" s="246"/>
      <c r="P1510" s="246"/>
      <c r="Q1510" s="246"/>
      <c r="R1510" s="246"/>
      <c r="S1510" s="246"/>
      <c r="T1510" s="247"/>
      <c r="AT1510" s="248" t="s">
        <v>158</v>
      </c>
      <c r="AU1510" s="248" t="s">
        <v>84</v>
      </c>
      <c r="AV1510" s="12" t="s">
        <v>84</v>
      </c>
      <c r="AW1510" s="12" t="s">
        <v>35</v>
      </c>
      <c r="AX1510" s="12" t="s">
        <v>72</v>
      </c>
      <c r="AY1510" s="248" t="s">
        <v>147</v>
      </c>
    </row>
    <row r="1511" s="12" customFormat="1">
      <c r="B1511" s="238"/>
      <c r="C1511" s="239"/>
      <c r="D1511" s="225" t="s">
        <v>158</v>
      </c>
      <c r="E1511" s="240" t="s">
        <v>21</v>
      </c>
      <c r="F1511" s="241" t="s">
        <v>1990</v>
      </c>
      <c r="G1511" s="239"/>
      <c r="H1511" s="242">
        <v>4.2999999999999998</v>
      </c>
      <c r="I1511" s="243"/>
      <c r="J1511" s="239"/>
      <c r="K1511" s="239"/>
      <c r="L1511" s="244"/>
      <c r="M1511" s="245"/>
      <c r="N1511" s="246"/>
      <c r="O1511" s="246"/>
      <c r="P1511" s="246"/>
      <c r="Q1511" s="246"/>
      <c r="R1511" s="246"/>
      <c r="S1511" s="246"/>
      <c r="T1511" s="247"/>
      <c r="AT1511" s="248" t="s">
        <v>158</v>
      </c>
      <c r="AU1511" s="248" t="s">
        <v>84</v>
      </c>
      <c r="AV1511" s="12" t="s">
        <v>84</v>
      </c>
      <c r="AW1511" s="12" t="s">
        <v>35</v>
      </c>
      <c r="AX1511" s="12" t="s">
        <v>72</v>
      </c>
      <c r="AY1511" s="248" t="s">
        <v>147</v>
      </c>
    </row>
    <row r="1512" s="13" customFormat="1">
      <c r="B1512" s="249"/>
      <c r="C1512" s="250"/>
      <c r="D1512" s="225" t="s">
        <v>158</v>
      </c>
      <c r="E1512" s="251" t="s">
        <v>21</v>
      </c>
      <c r="F1512" s="252" t="s">
        <v>161</v>
      </c>
      <c r="G1512" s="250"/>
      <c r="H1512" s="253">
        <v>91.727999999999994</v>
      </c>
      <c r="I1512" s="254"/>
      <c r="J1512" s="250"/>
      <c r="K1512" s="250"/>
      <c r="L1512" s="255"/>
      <c r="M1512" s="256"/>
      <c r="N1512" s="257"/>
      <c r="O1512" s="257"/>
      <c r="P1512" s="257"/>
      <c r="Q1512" s="257"/>
      <c r="R1512" s="257"/>
      <c r="S1512" s="257"/>
      <c r="T1512" s="258"/>
      <c r="AT1512" s="259" t="s">
        <v>158</v>
      </c>
      <c r="AU1512" s="259" t="s">
        <v>84</v>
      </c>
      <c r="AV1512" s="13" t="s">
        <v>154</v>
      </c>
      <c r="AW1512" s="13" t="s">
        <v>35</v>
      </c>
      <c r="AX1512" s="13" t="s">
        <v>77</v>
      </c>
      <c r="AY1512" s="259" t="s">
        <v>147</v>
      </c>
    </row>
    <row r="1513" s="1" customFormat="1" ht="25.5" customHeight="1">
      <c r="B1513" s="45"/>
      <c r="C1513" s="213" t="s">
        <v>1991</v>
      </c>
      <c r="D1513" s="213" t="s">
        <v>149</v>
      </c>
      <c r="E1513" s="214" t="s">
        <v>1992</v>
      </c>
      <c r="F1513" s="215" t="s">
        <v>1993</v>
      </c>
      <c r="G1513" s="216" t="s">
        <v>443</v>
      </c>
      <c r="H1513" s="217">
        <v>61.200000000000003</v>
      </c>
      <c r="I1513" s="218"/>
      <c r="J1513" s="219">
        <f>ROUND(I1513*H1513,2)</f>
        <v>0</v>
      </c>
      <c r="K1513" s="215" t="s">
        <v>153</v>
      </c>
      <c r="L1513" s="71"/>
      <c r="M1513" s="220" t="s">
        <v>21</v>
      </c>
      <c r="N1513" s="221" t="s">
        <v>43</v>
      </c>
      <c r="O1513" s="46"/>
      <c r="P1513" s="222">
        <f>O1513*H1513</f>
        <v>0</v>
      </c>
      <c r="Q1513" s="222">
        <v>0</v>
      </c>
      <c r="R1513" s="222">
        <f>Q1513*H1513</f>
        <v>0</v>
      </c>
      <c r="S1513" s="222">
        <v>0</v>
      </c>
      <c r="T1513" s="223">
        <f>S1513*H1513</f>
        <v>0</v>
      </c>
      <c r="AR1513" s="23" t="s">
        <v>248</v>
      </c>
      <c r="AT1513" s="23" t="s">
        <v>149</v>
      </c>
      <c r="AU1513" s="23" t="s">
        <v>84</v>
      </c>
      <c r="AY1513" s="23" t="s">
        <v>147</v>
      </c>
      <c r="BE1513" s="224">
        <f>IF(N1513="základní",J1513,0)</f>
        <v>0</v>
      </c>
      <c r="BF1513" s="224">
        <f>IF(N1513="snížená",J1513,0)</f>
        <v>0</v>
      </c>
      <c r="BG1513" s="224">
        <f>IF(N1513="zákl. přenesená",J1513,0)</f>
        <v>0</v>
      </c>
      <c r="BH1513" s="224">
        <f>IF(N1513="sníž. přenesená",J1513,0)</f>
        <v>0</v>
      </c>
      <c r="BI1513" s="224">
        <f>IF(N1513="nulová",J1513,0)</f>
        <v>0</v>
      </c>
      <c r="BJ1513" s="23" t="s">
        <v>77</v>
      </c>
      <c r="BK1513" s="224">
        <f>ROUND(I1513*H1513,2)</f>
        <v>0</v>
      </c>
      <c r="BL1513" s="23" t="s">
        <v>248</v>
      </c>
      <c r="BM1513" s="23" t="s">
        <v>1994</v>
      </c>
    </row>
    <row r="1514" s="1" customFormat="1">
      <c r="B1514" s="45"/>
      <c r="C1514" s="73"/>
      <c r="D1514" s="225" t="s">
        <v>156</v>
      </c>
      <c r="E1514" s="73"/>
      <c r="F1514" s="226" t="s">
        <v>1964</v>
      </c>
      <c r="G1514" s="73"/>
      <c r="H1514" s="73"/>
      <c r="I1514" s="184"/>
      <c r="J1514" s="73"/>
      <c r="K1514" s="73"/>
      <c r="L1514" s="71"/>
      <c r="M1514" s="227"/>
      <c r="N1514" s="46"/>
      <c r="O1514" s="46"/>
      <c r="P1514" s="46"/>
      <c r="Q1514" s="46"/>
      <c r="R1514" s="46"/>
      <c r="S1514" s="46"/>
      <c r="T1514" s="94"/>
      <c r="AT1514" s="23" t="s">
        <v>156</v>
      </c>
      <c r="AU1514" s="23" t="s">
        <v>84</v>
      </c>
    </row>
    <row r="1515" s="11" customFormat="1">
      <c r="B1515" s="228"/>
      <c r="C1515" s="229"/>
      <c r="D1515" s="225" t="s">
        <v>158</v>
      </c>
      <c r="E1515" s="230" t="s">
        <v>21</v>
      </c>
      <c r="F1515" s="231" t="s">
        <v>1965</v>
      </c>
      <c r="G1515" s="229"/>
      <c r="H1515" s="230" t="s">
        <v>21</v>
      </c>
      <c r="I1515" s="232"/>
      <c r="J1515" s="229"/>
      <c r="K1515" s="229"/>
      <c r="L1515" s="233"/>
      <c r="M1515" s="234"/>
      <c r="N1515" s="235"/>
      <c r="O1515" s="235"/>
      <c r="P1515" s="235"/>
      <c r="Q1515" s="235"/>
      <c r="R1515" s="235"/>
      <c r="S1515" s="235"/>
      <c r="T1515" s="236"/>
      <c r="AT1515" s="237" t="s">
        <v>158</v>
      </c>
      <c r="AU1515" s="237" t="s">
        <v>84</v>
      </c>
      <c r="AV1515" s="11" t="s">
        <v>77</v>
      </c>
      <c r="AW1515" s="11" t="s">
        <v>35</v>
      </c>
      <c r="AX1515" s="11" t="s">
        <v>72</v>
      </c>
      <c r="AY1515" s="237" t="s">
        <v>147</v>
      </c>
    </row>
    <row r="1516" s="12" customFormat="1">
      <c r="B1516" s="238"/>
      <c r="C1516" s="239"/>
      <c r="D1516" s="225" t="s">
        <v>158</v>
      </c>
      <c r="E1516" s="240" t="s">
        <v>21</v>
      </c>
      <c r="F1516" s="241" t="s">
        <v>1995</v>
      </c>
      <c r="G1516" s="239"/>
      <c r="H1516" s="242">
        <v>13.98</v>
      </c>
      <c r="I1516" s="243"/>
      <c r="J1516" s="239"/>
      <c r="K1516" s="239"/>
      <c r="L1516" s="244"/>
      <c r="M1516" s="245"/>
      <c r="N1516" s="246"/>
      <c r="O1516" s="246"/>
      <c r="P1516" s="246"/>
      <c r="Q1516" s="246"/>
      <c r="R1516" s="246"/>
      <c r="S1516" s="246"/>
      <c r="T1516" s="247"/>
      <c r="AT1516" s="248" t="s">
        <v>158</v>
      </c>
      <c r="AU1516" s="248" t="s">
        <v>84</v>
      </c>
      <c r="AV1516" s="12" t="s">
        <v>84</v>
      </c>
      <c r="AW1516" s="12" t="s">
        <v>35</v>
      </c>
      <c r="AX1516" s="12" t="s">
        <v>72</v>
      </c>
      <c r="AY1516" s="248" t="s">
        <v>147</v>
      </c>
    </row>
    <row r="1517" s="12" customFormat="1">
      <c r="B1517" s="238"/>
      <c r="C1517" s="239"/>
      <c r="D1517" s="225" t="s">
        <v>158</v>
      </c>
      <c r="E1517" s="240" t="s">
        <v>21</v>
      </c>
      <c r="F1517" s="241" t="s">
        <v>1996</v>
      </c>
      <c r="G1517" s="239"/>
      <c r="H1517" s="242">
        <v>7.1200000000000001</v>
      </c>
      <c r="I1517" s="243"/>
      <c r="J1517" s="239"/>
      <c r="K1517" s="239"/>
      <c r="L1517" s="244"/>
      <c r="M1517" s="245"/>
      <c r="N1517" s="246"/>
      <c r="O1517" s="246"/>
      <c r="P1517" s="246"/>
      <c r="Q1517" s="246"/>
      <c r="R1517" s="246"/>
      <c r="S1517" s="246"/>
      <c r="T1517" s="247"/>
      <c r="AT1517" s="248" t="s">
        <v>158</v>
      </c>
      <c r="AU1517" s="248" t="s">
        <v>84</v>
      </c>
      <c r="AV1517" s="12" t="s">
        <v>84</v>
      </c>
      <c r="AW1517" s="12" t="s">
        <v>35</v>
      </c>
      <c r="AX1517" s="12" t="s">
        <v>72</v>
      </c>
      <c r="AY1517" s="248" t="s">
        <v>147</v>
      </c>
    </row>
    <row r="1518" s="12" customFormat="1">
      <c r="B1518" s="238"/>
      <c r="C1518" s="239"/>
      <c r="D1518" s="225" t="s">
        <v>158</v>
      </c>
      <c r="E1518" s="240" t="s">
        <v>21</v>
      </c>
      <c r="F1518" s="241" t="s">
        <v>1997</v>
      </c>
      <c r="G1518" s="239"/>
      <c r="H1518" s="242">
        <v>2.3799999999999999</v>
      </c>
      <c r="I1518" s="243"/>
      <c r="J1518" s="239"/>
      <c r="K1518" s="239"/>
      <c r="L1518" s="244"/>
      <c r="M1518" s="245"/>
      <c r="N1518" s="246"/>
      <c r="O1518" s="246"/>
      <c r="P1518" s="246"/>
      <c r="Q1518" s="246"/>
      <c r="R1518" s="246"/>
      <c r="S1518" s="246"/>
      <c r="T1518" s="247"/>
      <c r="AT1518" s="248" t="s">
        <v>158</v>
      </c>
      <c r="AU1518" s="248" t="s">
        <v>84</v>
      </c>
      <c r="AV1518" s="12" t="s">
        <v>84</v>
      </c>
      <c r="AW1518" s="12" t="s">
        <v>35</v>
      </c>
      <c r="AX1518" s="12" t="s">
        <v>72</v>
      </c>
      <c r="AY1518" s="248" t="s">
        <v>147</v>
      </c>
    </row>
    <row r="1519" s="12" customFormat="1">
      <c r="B1519" s="238"/>
      <c r="C1519" s="239"/>
      <c r="D1519" s="225" t="s">
        <v>158</v>
      </c>
      <c r="E1519" s="240" t="s">
        <v>21</v>
      </c>
      <c r="F1519" s="241" t="s">
        <v>1998</v>
      </c>
      <c r="G1519" s="239"/>
      <c r="H1519" s="242">
        <v>4.7800000000000002</v>
      </c>
      <c r="I1519" s="243"/>
      <c r="J1519" s="239"/>
      <c r="K1519" s="239"/>
      <c r="L1519" s="244"/>
      <c r="M1519" s="245"/>
      <c r="N1519" s="246"/>
      <c r="O1519" s="246"/>
      <c r="P1519" s="246"/>
      <c r="Q1519" s="246"/>
      <c r="R1519" s="246"/>
      <c r="S1519" s="246"/>
      <c r="T1519" s="247"/>
      <c r="AT1519" s="248" t="s">
        <v>158</v>
      </c>
      <c r="AU1519" s="248" t="s">
        <v>84</v>
      </c>
      <c r="AV1519" s="12" t="s">
        <v>84</v>
      </c>
      <c r="AW1519" s="12" t="s">
        <v>35</v>
      </c>
      <c r="AX1519" s="12" t="s">
        <v>72</v>
      </c>
      <c r="AY1519" s="248" t="s">
        <v>147</v>
      </c>
    </row>
    <row r="1520" s="12" customFormat="1">
      <c r="B1520" s="238"/>
      <c r="C1520" s="239"/>
      <c r="D1520" s="225" t="s">
        <v>158</v>
      </c>
      <c r="E1520" s="240" t="s">
        <v>21</v>
      </c>
      <c r="F1520" s="241" t="s">
        <v>1999</v>
      </c>
      <c r="G1520" s="239"/>
      <c r="H1520" s="242">
        <v>2.5</v>
      </c>
      <c r="I1520" s="243"/>
      <c r="J1520" s="239"/>
      <c r="K1520" s="239"/>
      <c r="L1520" s="244"/>
      <c r="M1520" s="245"/>
      <c r="N1520" s="246"/>
      <c r="O1520" s="246"/>
      <c r="P1520" s="246"/>
      <c r="Q1520" s="246"/>
      <c r="R1520" s="246"/>
      <c r="S1520" s="246"/>
      <c r="T1520" s="247"/>
      <c r="AT1520" s="248" t="s">
        <v>158</v>
      </c>
      <c r="AU1520" s="248" t="s">
        <v>84</v>
      </c>
      <c r="AV1520" s="12" t="s">
        <v>84</v>
      </c>
      <c r="AW1520" s="12" t="s">
        <v>35</v>
      </c>
      <c r="AX1520" s="12" t="s">
        <v>72</v>
      </c>
      <c r="AY1520" s="248" t="s">
        <v>147</v>
      </c>
    </row>
    <row r="1521" s="12" customFormat="1">
      <c r="B1521" s="238"/>
      <c r="C1521" s="239"/>
      <c r="D1521" s="225" t="s">
        <v>158</v>
      </c>
      <c r="E1521" s="240" t="s">
        <v>21</v>
      </c>
      <c r="F1521" s="241" t="s">
        <v>2000</v>
      </c>
      <c r="G1521" s="239"/>
      <c r="H1521" s="242">
        <v>5.2000000000000002</v>
      </c>
      <c r="I1521" s="243"/>
      <c r="J1521" s="239"/>
      <c r="K1521" s="239"/>
      <c r="L1521" s="244"/>
      <c r="M1521" s="245"/>
      <c r="N1521" s="246"/>
      <c r="O1521" s="246"/>
      <c r="P1521" s="246"/>
      <c r="Q1521" s="246"/>
      <c r="R1521" s="246"/>
      <c r="S1521" s="246"/>
      <c r="T1521" s="247"/>
      <c r="AT1521" s="248" t="s">
        <v>158</v>
      </c>
      <c r="AU1521" s="248" t="s">
        <v>84</v>
      </c>
      <c r="AV1521" s="12" t="s">
        <v>84</v>
      </c>
      <c r="AW1521" s="12" t="s">
        <v>35</v>
      </c>
      <c r="AX1521" s="12" t="s">
        <v>72</v>
      </c>
      <c r="AY1521" s="248" t="s">
        <v>147</v>
      </c>
    </row>
    <row r="1522" s="12" customFormat="1">
      <c r="B1522" s="238"/>
      <c r="C1522" s="239"/>
      <c r="D1522" s="225" t="s">
        <v>158</v>
      </c>
      <c r="E1522" s="240" t="s">
        <v>21</v>
      </c>
      <c r="F1522" s="241" t="s">
        <v>2001</v>
      </c>
      <c r="G1522" s="239"/>
      <c r="H1522" s="242">
        <v>3.6099999999999999</v>
      </c>
      <c r="I1522" s="243"/>
      <c r="J1522" s="239"/>
      <c r="K1522" s="239"/>
      <c r="L1522" s="244"/>
      <c r="M1522" s="245"/>
      <c r="N1522" s="246"/>
      <c r="O1522" s="246"/>
      <c r="P1522" s="246"/>
      <c r="Q1522" s="246"/>
      <c r="R1522" s="246"/>
      <c r="S1522" s="246"/>
      <c r="T1522" s="247"/>
      <c r="AT1522" s="248" t="s">
        <v>158</v>
      </c>
      <c r="AU1522" s="248" t="s">
        <v>84</v>
      </c>
      <c r="AV1522" s="12" t="s">
        <v>84</v>
      </c>
      <c r="AW1522" s="12" t="s">
        <v>35</v>
      </c>
      <c r="AX1522" s="12" t="s">
        <v>72</v>
      </c>
      <c r="AY1522" s="248" t="s">
        <v>147</v>
      </c>
    </row>
    <row r="1523" s="12" customFormat="1">
      <c r="B1523" s="238"/>
      <c r="C1523" s="239"/>
      <c r="D1523" s="225" t="s">
        <v>158</v>
      </c>
      <c r="E1523" s="240" t="s">
        <v>21</v>
      </c>
      <c r="F1523" s="241" t="s">
        <v>2002</v>
      </c>
      <c r="G1523" s="239"/>
      <c r="H1523" s="242">
        <v>5.5250000000000004</v>
      </c>
      <c r="I1523" s="243"/>
      <c r="J1523" s="239"/>
      <c r="K1523" s="239"/>
      <c r="L1523" s="244"/>
      <c r="M1523" s="245"/>
      <c r="N1523" s="246"/>
      <c r="O1523" s="246"/>
      <c r="P1523" s="246"/>
      <c r="Q1523" s="246"/>
      <c r="R1523" s="246"/>
      <c r="S1523" s="246"/>
      <c r="T1523" s="247"/>
      <c r="AT1523" s="248" t="s">
        <v>158</v>
      </c>
      <c r="AU1523" s="248" t="s">
        <v>84</v>
      </c>
      <c r="AV1523" s="12" t="s">
        <v>84</v>
      </c>
      <c r="AW1523" s="12" t="s">
        <v>35</v>
      </c>
      <c r="AX1523" s="12" t="s">
        <v>72</v>
      </c>
      <c r="AY1523" s="248" t="s">
        <v>147</v>
      </c>
    </row>
    <row r="1524" s="12" customFormat="1">
      <c r="B1524" s="238"/>
      <c r="C1524" s="239"/>
      <c r="D1524" s="225" t="s">
        <v>158</v>
      </c>
      <c r="E1524" s="240" t="s">
        <v>21</v>
      </c>
      <c r="F1524" s="241" t="s">
        <v>2003</v>
      </c>
      <c r="G1524" s="239"/>
      <c r="H1524" s="242">
        <v>5.2000000000000002</v>
      </c>
      <c r="I1524" s="243"/>
      <c r="J1524" s="239"/>
      <c r="K1524" s="239"/>
      <c r="L1524" s="244"/>
      <c r="M1524" s="245"/>
      <c r="N1524" s="246"/>
      <c r="O1524" s="246"/>
      <c r="P1524" s="246"/>
      <c r="Q1524" s="246"/>
      <c r="R1524" s="246"/>
      <c r="S1524" s="246"/>
      <c r="T1524" s="247"/>
      <c r="AT1524" s="248" t="s">
        <v>158</v>
      </c>
      <c r="AU1524" s="248" t="s">
        <v>84</v>
      </c>
      <c r="AV1524" s="12" t="s">
        <v>84</v>
      </c>
      <c r="AW1524" s="12" t="s">
        <v>35</v>
      </c>
      <c r="AX1524" s="12" t="s">
        <v>72</v>
      </c>
      <c r="AY1524" s="248" t="s">
        <v>147</v>
      </c>
    </row>
    <row r="1525" s="12" customFormat="1">
      <c r="B1525" s="238"/>
      <c r="C1525" s="239"/>
      <c r="D1525" s="225" t="s">
        <v>158</v>
      </c>
      <c r="E1525" s="240" t="s">
        <v>21</v>
      </c>
      <c r="F1525" s="241" t="s">
        <v>2004</v>
      </c>
      <c r="G1525" s="239"/>
      <c r="H1525" s="242">
        <v>6.9249999999999998</v>
      </c>
      <c r="I1525" s="243"/>
      <c r="J1525" s="239"/>
      <c r="K1525" s="239"/>
      <c r="L1525" s="244"/>
      <c r="M1525" s="245"/>
      <c r="N1525" s="246"/>
      <c r="O1525" s="246"/>
      <c r="P1525" s="246"/>
      <c r="Q1525" s="246"/>
      <c r="R1525" s="246"/>
      <c r="S1525" s="246"/>
      <c r="T1525" s="247"/>
      <c r="AT1525" s="248" t="s">
        <v>158</v>
      </c>
      <c r="AU1525" s="248" t="s">
        <v>84</v>
      </c>
      <c r="AV1525" s="12" t="s">
        <v>84</v>
      </c>
      <c r="AW1525" s="12" t="s">
        <v>35</v>
      </c>
      <c r="AX1525" s="12" t="s">
        <v>72</v>
      </c>
      <c r="AY1525" s="248" t="s">
        <v>147</v>
      </c>
    </row>
    <row r="1526" s="12" customFormat="1">
      <c r="B1526" s="238"/>
      <c r="C1526" s="239"/>
      <c r="D1526" s="225" t="s">
        <v>158</v>
      </c>
      <c r="E1526" s="240" t="s">
        <v>21</v>
      </c>
      <c r="F1526" s="241" t="s">
        <v>2005</v>
      </c>
      <c r="G1526" s="239"/>
      <c r="H1526" s="242">
        <v>3.98</v>
      </c>
      <c r="I1526" s="243"/>
      <c r="J1526" s="239"/>
      <c r="K1526" s="239"/>
      <c r="L1526" s="244"/>
      <c r="M1526" s="245"/>
      <c r="N1526" s="246"/>
      <c r="O1526" s="246"/>
      <c r="P1526" s="246"/>
      <c r="Q1526" s="246"/>
      <c r="R1526" s="246"/>
      <c r="S1526" s="246"/>
      <c r="T1526" s="247"/>
      <c r="AT1526" s="248" t="s">
        <v>158</v>
      </c>
      <c r="AU1526" s="248" t="s">
        <v>84</v>
      </c>
      <c r="AV1526" s="12" t="s">
        <v>84</v>
      </c>
      <c r="AW1526" s="12" t="s">
        <v>35</v>
      </c>
      <c r="AX1526" s="12" t="s">
        <v>72</v>
      </c>
      <c r="AY1526" s="248" t="s">
        <v>147</v>
      </c>
    </row>
    <row r="1527" s="13" customFormat="1">
      <c r="B1527" s="249"/>
      <c r="C1527" s="250"/>
      <c r="D1527" s="225" t="s">
        <v>158</v>
      </c>
      <c r="E1527" s="251" t="s">
        <v>21</v>
      </c>
      <c r="F1527" s="252" t="s">
        <v>161</v>
      </c>
      <c r="G1527" s="250"/>
      <c r="H1527" s="253">
        <v>61.200000000000003</v>
      </c>
      <c r="I1527" s="254"/>
      <c r="J1527" s="250"/>
      <c r="K1527" s="250"/>
      <c r="L1527" s="255"/>
      <c r="M1527" s="256"/>
      <c r="N1527" s="257"/>
      <c r="O1527" s="257"/>
      <c r="P1527" s="257"/>
      <c r="Q1527" s="257"/>
      <c r="R1527" s="257"/>
      <c r="S1527" s="257"/>
      <c r="T1527" s="258"/>
      <c r="AT1527" s="259" t="s">
        <v>158</v>
      </c>
      <c r="AU1527" s="259" t="s">
        <v>84</v>
      </c>
      <c r="AV1527" s="13" t="s">
        <v>154</v>
      </c>
      <c r="AW1527" s="13" t="s">
        <v>35</v>
      </c>
      <c r="AX1527" s="13" t="s">
        <v>77</v>
      </c>
      <c r="AY1527" s="259" t="s">
        <v>147</v>
      </c>
    </row>
    <row r="1528" s="1" customFormat="1" ht="25.5" customHeight="1">
      <c r="B1528" s="45"/>
      <c r="C1528" s="213" t="s">
        <v>2006</v>
      </c>
      <c r="D1528" s="213" t="s">
        <v>149</v>
      </c>
      <c r="E1528" s="214" t="s">
        <v>2007</v>
      </c>
      <c r="F1528" s="215" t="s">
        <v>2008</v>
      </c>
      <c r="G1528" s="216" t="s">
        <v>152</v>
      </c>
      <c r="H1528" s="217">
        <v>394.52800000000002</v>
      </c>
      <c r="I1528" s="218"/>
      <c r="J1528" s="219">
        <f>ROUND(I1528*H1528,2)</f>
        <v>0</v>
      </c>
      <c r="K1528" s="215" t="s">
        <v>153</v>
      </c>
      <c r="L1528" s="71"/>
      <c r="M1528" s="220" t="s">
        <v>21</v>
      </c>
      <c r="N1528" s="221" t="s">
        <v>43</v>
      </c>
      <c r="O1528" s="46"/>
      <c r="P1528" s="222">
        <f>O1528*H1528</f>
        <v>0</v>
      </c>
      <c r="Q1528" s="222">
        <v>0.00020000000000000001</v>
      </c>
      <c r="R1528" s="222">
        <f>Q1528*H1528</f>
        <v>0.078905600000000006</v>
      </c>
      <c r="S1528" s="222">
        <v>0</v>
      </c>
      <c r="T1528" s="223">
        <f>S1528*H1528</f>
        <v>0</v>
      </c>
      <c r="AR1528" s="23" t="s">
        <v>248</v>
      </c>
      <c r="AT1528" s="23" t="s">
        <v>149</v>
      </c>
      <c r="AU1528" s="23" t="s">
        <v>84</v>
      </c>
      <c r="AY1528" s="23" t="s">
        <v>147</v>
      </c>
      <c r="BE1528" s="224">
        <f>IF(N1528="základní",J1528,0)</f>
        <v>0</v>
      </c>
      <c r="BF1528" s="224">
        <f>IF(N1528="snížená",J1528,0)</f>
        <v>0</v>
      </c>
      <c r="BG1528" s="224">
        <f>IF(N1528="zákl. přenesená",J1528,0)</f>
        <v>0</v>
      </c>
      <c r="BH1528" s="224">
        <f>IF(N1528="sníž. přenesená",J1528,0)</f>
        <v>0</v>
      </c>
      <c r="BI1528" s="224">
        <f>IF(N1528="nulová",J1528,0)</f>
        <v>0</v>
      </c>
      <c r="BJ1528" s="23" t="s">
        <v>77</v>
      </c>
      <c r="BK1528" s="224">
        <f>ROUND(I1528*H1528,2)</f>
        <v>0</v>
      </c>
      <c r="BL1528" s="23" t="s">
        <v>248</v>
      </c>
      <c r="BM1528" s="23" t="s">
        <v>2009</v>
      </c>
    </row>
    <row r="1529" s="1" customFormat="1">
      <c r="B1529" s="45"/>
      <c r="C1529" s="73"/>
      <c r="D1529" s="225" t="s">
        <v>156</v>
      </c>
      <c r="E1529" s="73"/>
      <c r="F1529" s="226" t="s">
        <v>1964</v>
      </c>
      <c r="G1529" s="73"/>
      <c r="H1529" s="73"/>
      <c r="I1529" s="184"/>
      <c r="J1529" s="73"/>
      <c r="K1529" s="73"/>
      <c r="L1529" s="71"/>
      <c r="M1529" s="227"/>
      <c r="N1529" s="46"/>
      <c r="O1529" s="46"/>
      <c r="P1529" s="46"/>
      <c r="Q1529" s="46"/>
      <c r="R1529" s="46"/>
      <c r="S1529" s="46"/>
      <c r="T1529" s="94"/>
      <c r="AT1529" s="23" t="s">
        <v>156</v>
      </c>
      <c r="AU1529" s="23" t="s">
        <v>84</v>
      </c>
    </row>
    <row r="1530" s="11" customFormat="1">
      <c r="B1530" s="228"/>
      <c r="C1530" s="229"/>
      <c r="D1530" s="225" t="s">
        <v>158</v>
      </c>
      <c r="E1530" s="230" t="s">
        <v>21</v>
      </c>
      <c r="F1530" s="231" t="s">
        <v>1965</v>
      </c>
      <c r="G1530" s="229"/>
      <c r="H1530" s="230" t="s">
        <v>21</v>
      </c>
      <c r="I1530" s="232"/>
      <c r="J1530" s="229"/>
      <c r="K1530" s="229"/>
      <c r="L1530" s="233"/>
      <c r="M1530" s="234"/>
      <c r="N1530" s="235"/>
      <c r="O1530" s="235"/>
      <c r="P1530" s="235"/>
      <c r="Q1530" s="235"/>
      <c r="R1530" s="235"/>
      <c r="S1530" s="235"/>
      <c r="T1530" s="236"/>
      <c r="AT1530" s="237" t="s">
        <v>158</v>
      </c>
      <c r="AU1530" s="237" t="s">
        <v>84</v>
      </c>
      <c r="AV1530" s="11" t="s">
        <v>77</v>
      </c>
      <c r="AW1530" s="11" t="s">
        <v>35</v>
      </c>
      <c r="AX1530" s="11" t="s">
        <v>72</v>
      </c>
      <c r="AY1530" s="237" t="s">
        <v>147</v>
      </c>
    </row>
    <row r="1531" s="12" customFormat="1">
      <c r="B1531" s="238"/>
      <c r="C1531" s="239"/>
      <c r="D1531" s="225" t="s">
        <v>158</v>
      </c>
      <c r="E1531" s="240" t="s">
        <v>21</v>
      </c>
      <c r="F1531" s="241" t="s">
        <v>1966</v>
      </c>
      <c r="G1531" s="239"/>
      <c r="H1531" s="242">
        <v>46.863</v>
      </c>
      <c r="I1531" s="243"/>
      <c r="J1531" s="239"/>
      <c r="K1531" s="239"/>
      <c r="L1531" s="244"/>
      <c r="M1531" s="245"/>
      <c r="N1531" s="246"/>
      <c r="O1531" s="246"/>
      <c r="P1531" s="246"/>
      <c r="Q1531" s="246"/>
      <c r="R1531" s="246"/>
      <c r="S1531" s="246"/>
      <c r="T1531" s="247"/>
      <c r="AT1531" s="248" t="s">
        <v>158</v>
      </c>
      <c r="AU1531" s="248" t="s">
        <v>84</v>
      </c>
      <c r="AV1531" s="12" t="s">
        <v>84</v>
      </c>
      <c r="AW1531" s="12" t="s">
        <v>35</v>
      </c>
      <c r="AX1531" s="12" t="s">
        <v>72</v>
      </c>
      <c r="AY1531" s="248" t="s">
        <v>147</v>
      </c>
    </row>
    <row r="1532" s="12" customFormat="1">
      <c r="B1532" s="238"/>
      <c r="C1532" s="239"/>
      <c r="D1532" s="225" t="s">
        <v>158</v>
      </c>
      <c r="E1532" s="240" t="s">
        <v>21</v>
      </c>
      <c r="F1532" s="241" t="s">
        <v>1971</v>
      </c>
      <c r="G1532" s="239"/>
      <c r="H1532" s="242">
        <v>16.715</v>
      </c>
      <c r="I1532" s="243"/>
      <c r="J1532" s="239"/>
      <c r="K1532" s="239"/>
      <c r="L1532" s="244"/>
      <c r="M1532" s="245"/>
      <c r="N1532" s="246"/>
      <c r="O1532" s="246"/>
      <c r="P1532" s="246"/>
      <c r="Q1532" s="246"/>
      <c r="R1532" s="246"/>
      <c r="S1532" s="246"/>
      <c r="T1532" s="247"/>
      <c r="AT1532" s="248" t="s">
        <v>158</v>
      </c>
      <c r="AU1532" s="248" t="s">
        <v>84</v>
      </c>
      <c r="AV1532" s="12" t="s">
        <v>84</v>
      </c>
      <c r="AW1532" s="12" t="s">
        <v>35</v>
      </c>
      <c r="AX1532" s="12" t="s">
        <v>72</v>
      </c>
      <c r="AY1532" s="248" t="s">
        <v>147</v>
      </c>
    </row>
    <row r="1533" s="12" customFormat="1">
      <c r="B1533" s="238"/>
      <c r="C1533" s="239"/>
      <c r="D1533" s="225" t="s">
        <v>158</v>
      </c>
      <c r="E1533" s="240" t="s">
        <v>21</v>
      </c>
      <c r="F1533" s="241" t="s">
        <v>1976</v>
      </c>
      <c r="G1533" s="239"/>
      <c r="H1533" s="242">
        <v>6.3879999999999999</v>
      </c>
      <c r="I1533" s="243"/>
      <c r="J1533" s="239"/>
      <c r="K1533" s="239"/>
      <c r="L1533" s="244"/>
      <c r="M1533" s="245"/>
      <c r="N1533" s="246"/>
      <c r="O1533" s="246"/>
      <c r="P1533" s="246"/>
      <c r="Q1533" s="246"/>
      <c r="R1533" s="246"/>
      <c r="S1533" s="246"/>
      <c r="T1533" s="247"/>
      <c r="AT1533" s="248" t="s">
        <v>158</v>
      </c>
      <c r="AU1533" s="248" t="s">
        <v>84</v>
      </c>
      <c r="AV1533" s="12" t="s">
        <v>84</v>
      </c>
      <c r="AW1533" s="12" t="s">
        <v>35</v>
      </c>
      <c r="AX1533" s="12" t="s">
        <v>72</v>
      </c>
      <c r="AY1533" s="248" t="s">
        <v>147</v>
      </c>
    </row>
    <row r="1534" s="12" customFormat="1">
      <c r="B1534" s="238"/>
      <c r="C1534" s="239"/>
      <c r="D1534" s="225" t="s">
        <v>158</v>
      </c>
      <c r="E1534" s="240" t="s">
        <v>21</v>
      </c>
      <c r="F1534" s="241" t="s">
        <v>1977</v>
      </c>
      <c r="G1534" s="239"/>
      <c r="H1534" s="242">
        <v>14.773</v>
      </c>
      <c r="I1534" s="243"/>
      <c r="J1534" s="239"/>
      <c r="K1534" s="239"/>
      <c r="L1534" s="244"/>
      <c r="M1534" s="245"/>
      <c r="N1534" s="246"/>
      <c r="O1534" s="246"/>
      <c r="P1534" s="246"/>
      <c r="Q1534" s="246"/>
      <c r="R1534" s="246"/>
      <c r="S1534" s="246"/>
      <c r="T1534" s="247"/>
      <c r="AT1534" s="248" t="s">
        <v>158</v>
      </c>
      <c r="AU1534" s="248" t="s">
        <v>84</v>
      </c>
      <c r="AV1534" s="12" t="s">
        <v>84</v>
      </c>
      <c r="AW1534" s="12" t="s">
        <v>35</v>
      </c>
      <c r="AX1534" s="12" t="s">
        <v>72</v>
      </c>
      <c r="AY1534" s="248" t="s">
        <v>147</v>
      </c>
    </row>
    <row r="1535" s="12" customFormat="1">
      <c r="B1535" s="238"/>
      <c r="C1535" s="239"/>
      <c r="D1535" s="225" t="s">
        <v>158</v>
      </c>
      <c r="E1535" s="240" t="s">
        <v>21</v>
      </c>
      <c r="F1535" s="241" t="s">
        <v>1978</v>
      </c>
      <c r="G1535" s="239"/>
      <c r="H1535" s="242">
        <v>7.3700000000000001</v>
      </c>
      <c r="I1535" s="243"/>
      <c r="J1535" s="239"/>
      <c r="K1535" s="239"/>
      <c r="L1535" s="244"/>
      <c r="M1535" s="245"/>
      <c r="N1535" s="246"/>
      <c r="O1535" s="246"/>
      <c r="P1535" s="246"/>
      <c r="Q1535" s="246"/>
      <c r="R1535" s="246"/>
      <c r="S1535" s="246"/>
      <c r="T1535" s="247"/>
      <c r="AT1535" s="248" t="s">
        <v>158</v>
      </c>
      <c r="AU1535" s="248" t="s">
        <v>84</v>
      </c>
      <c r="AV1535" s="12" t="s">
        <v>84</v>
      </c>
      <c r="AW1535" s="12" t="s">
        <v>35</v>
      </c>
      <c r="AX1535" s="12" t="s">
        <v>72</v>
      </c>
      <c r="AY1535" s="248" t="s">
        <v>147</v>
      </c>
    </row>
    <row r="1536" s="12" customFormat="1">
      <c r="B1536" s="238"/>
      <c r="C1536" s="239"/>
      <c r="D1536" s="225" t="s">
        <v>158</v>
      </c>
      <c r="E1536" s="240" t="s">
        <v>21</v>
      </c>
      <c r="F1536" s="241" t="s">
        <v>1979</v>
      </c>
      <c r="G1536" s="239"/>
      <c r="H1536" s="242">
        <v>17.727</v>
      </c>
      <c r="I1536" s="243"/>
      <c r="J1536" s="239"/>
      <c r="K1536" s="239"/>
      <c r="L1536" s="244"/>
      <c r="M1536" s="245"/>
      <c r="N1536" s="246"/>
      <c r="O1536" s="246"/>
      <c r="P1536" s="246"/>
      <c r="Q1536" s="246"/>
      <c r="R1536" s="246"/>
      <c r="S1536" s="246"/>
      <c r="T1536" s="247"/>
      <c r="AT1536" s="248" t="s">
        <v>158</v>
      </c>
      <c r="AU1536" s="248" t="s">
        <v>84</v>
      </c>
      <c r="AV1536" s="12" t="s">
        <v>84</v>
      </c>
      <c r="AW1536" s="12" t="s">
        <v>35</v>
      </c>
      <c r="AX1536" s="12" t="s">
        <v>72</v>
      </c>
      <c r="AY1536" s="248" t="s">
        <v>147</v>
      </c>
    </row>
    <row r="1537" s="12" customFormat="1">
      <c r="B1537" s="238"/>
      <c r="C1537" s="239"/>
      <c r="D1537" s="225" t="s">
        <v>158</v>
      </c>
      <c r="E1537" s="240" t="s">
        <v>21</v>
      </c>
      <c r="F1537" s="241" t="s">
        <v>1985</v>
      </c>
      <c r="G1537" s="239"/>
      <c r="H1537" s="242">
        <v>10.962999999999999</v>
      </c>
      <c r="I1537" s="243"/>
      <c r="J1537" s="239"/>
      <c r="K1537" s="239"/>
      <c r="L1537" s="244"/>
      <c r="M1537" s="245"/>
      <c r="N1537" s="246"/>
      <c r="O1537" s="246"/>
      <c r="P1537" s="246"/>
      <c r="Q1537" s="246"/>
      <c r="R1537" s="246"/>
      <c r="S1537" s="246"/>
      <c r="T1537" s="247"/>
      <c r="AT1537" s="248" t="s">
        <v>158</v>
      </c>
      <c r="AU1537" s="248" t="s">
        <v>84</v>
      </c>
      <c r="AV1537" s="12" t="s">
        <v>84</v>
      </c>
      <c r="AW1537" s="12" t="s">
        <v>35</v>
      </c>
      <c r="AX1537" s="12" t="s">
        <v>72</v>
      </c>
      <c r="AY1537" s="248" t="s">
        <v>147</v>
      </c>
    </row>
    <row r="1538" s="12" customFormat="1">
      <c r="B1538" s="238"/>
      <c r="C1538" s="239"/>
      <c r="D1538" s="225" t="s">
        <v>158</v>
      </c>
      <c r="E1538" s="240" t="s">
        <v>21</v>
      </c>
      <c r="F1538" s="241" t="s">
        <v>1986</v>
      </c>
      <c r="G1538" s="239"/>
      <c r="H1538" s="242">
        <v>17.324000000000002</v>
      </c>
      <c r="I1538" s="243"/>
      <c r="J1538" s="239"/>
      <c r="K1538" s="239"/>
      <c r="L1538" s="244"/>
      <c r="M1538" s="245"/>
      <c r="N1538" s="246"/>
      <c r="O1538" s="246"/>
      <c r="P1538" s="246"/>
      <c r="Q1538" s="246"/>
      <c r="R1538" s="246"/>
      <c r="S1538" s="246"/>
      <c r="T1538" s="247"/>
      <c r="AT1538" s="248" t="s">
        <v>158</v>
      </c>
      <c r="AU1538" s="248" t="s">
        <v>84</v>
      </c>
      <c r="AV1538" s="12" t="s">
        <v>84</v>
      </c>
      <c r="AW1538" s="12" t="s">
        <v>35</v>
      </c>
      <c r="AX1538" s="12" t="s">
        <v>72</v>
      </c>
      <c r="AY1538" s="248" t="s">
        <v>147</v>
      </c>
    </row>
    <row r="1539" s="12" customFormat="1">
      <c r="B1539" s="238"/>
      <c r="C1539" s="239"/>
      <c r="D1539" s="225" t="s">
        <v>158</v>
      </c>
      <c r="E1539" s="240" t="s">
        <v>21</v>
      </c>
      <c r="F1539" s="241" t="s">
        <v>1987</v>
      </c>
      <c r="G1539" s="239"/>
      <c r="H1539" s="242">
        <v>19.5</v>
      </c>
      <c r="I1539" s="243"/>
      <c r="J1539" s="239"/>
      <c r="K1539" s="239"/>
      <c r="L1539" s="244"/>
      <c r="M1539" s="245"/>
      <c r="N1539" s="246"/>
      <c r="O1539" s="246"/>
      <c r="P1539" s="246"/>
      <c r="Q1539" s="246"/>
      <c r="R1539" s="246"/>
      <c r="S1539" s="246"/>
      <c r="T1539" s="247"/>
      <c r="AT1539" s="248" t="s">
        <v>158</v>
      </c>
      <c r="AU1539" s="248" t="s">
        <v>84</v>
      </c>
      <c r="AV1539" s="12" t="s">
        <v>84</v>
      </c>
      <c r="AW1539" s="12" t="s">
        <v>35</v>
      </c>
      <c r="AX1539" s="12" t="s">
        <v>72</v>
      </c>
      <c r="AY1539" s="248" t="s">
        <v>147</v>
      </c>
    </row>
    <row r="1540" s="12" customFormat="1">
      <c r="B1540" s="238"/>
      <c r="C1540" s="239"/>
      <c r="D1540" s="225" t="s">
        <v>158</v>
      </c>
      <c r="E1540" s="240" t="s">
        <v>21</v>
      </c>
      <c r="F1540" s="241" t="s">
        <v>1988</v>
      </c>
      <c r="G1540" s="239"/>
      <c r="H1540" s="242">
        <v>24.716000000000001</v>
      </c>
      <c r="I1540" s="243"/>
      <c r="J1540" s="239"/>
      <c r="K1540" s="239"/>
      <c r="L1540" s="244"/>
      <c r="M1540" s="245"/>
      <c r="N1540" s="246"/>
      <c r="O1540" s="246"/>
      <c r="P1540" s="246"/>
      <c r="Q1540" s="246"/>
      <c r="R1540" s="246"/>
      <c r="S1540" s="246"/>
      <c r="T1540" s="247"/>
      <c r="AT1540" s="248" t="s">
        <v>158</v>
      </c>
      <c r="AU1540" s="248" t="s">
        <v>84</v>
      </c>
      <c r="AV1540" s="12" t="s">
        <v>84</v>
      </c>
      <c r="AW1540" s="12" t="s">
        <v>35</v>
      </c>
      <c r="AX1540" s="12" t="s">
        <v>72</v>
      </c>
      <c r="AY1540" s="248" t="s">
        <v>147</v>
      </c>
    </row>
    <row r="1541" s="12" customFormat="1">
      <c r="B1541" s="238"/>
      <c r="C1541" s="239"/>
      <c r="D1541" s="225" t="s">
        <v>158</v>
      </c>
      <c r="E1541" s="240" t="s">
        <v>21</v>
      </c>
      <c r="F1541" s="241" t="s">
        <v>1989</v>
      </c>
      <c r="G1541" s="239"/>
      <c r="H1541" s="242">
        <v>14.925000000000001</v>
      </c>
      <c r="I1541" s="243"/>
      <c r="J1541" s="239"/>
      <c r="K1541" s="239"/>
      <c r="L1541" s="244"/>
      <c r="M1541" s="245"/>
      <c r="N1541" s="246"/>
      <c r="O1541" s="246"/>
      <c r="P1541" s="246"/>
      <c r="Q1541" s="246"/>
      <c r="R1541" s="246"/>
      <c r="S1541" s="246"/>
      <c r="T1541" s="247"/>
      <c r="AT1541" s="248" t="s">
        <v>158</v>
      </c>
      <c r="AU1541" s="248" t="s">
        <v>84</v>
      </c>
      <c r="AV1541" s="12" t="s">
        <v>84</v>
      </c>
      <c r="AW1541" s="12" t="s">
        <v>35</v>
      </c>
      <c r="AX1541" s="12" t="s">
        <v>72</v>
      </c>
      <c r="AY1541" s="248" t="s">
        <v>147</v>
      </c>
    </row>
    <row r="1542" s="13" customFormat="1">
      <c r="B1542" s="249"/>
      <c r="C1542" s="250"/>
      <c r="D1542" s="225" t="s">
        <v>158</v>
      </c>
      <c r="E1542" s="251" t="s">
        <v>21</v>
      </c>
      <c r="F1542" s="252" t="s">
        <v>161</v>
      </c>
      <c r="G1542" s="250"/>
      <c r="H1542" s="253">
        <v>197.26400000000001</v>
      </c>
      <c r="I1542" s="254"/>
      <c r="J1542" s="250"/>
      <c r="K1542" s="250"/>
      <c r="L1542" s="255"/>
      <c r="M1542" s="256"/>
      <c r="N1542" s="257"/>
      <c r="O1542" s="257"/>
      <c r="P1542" s="257"/>
      <c r="Q1542" s="257"/>
      <c r="R1542" s="257"/>
      <c r="S1542" s="257"/>
      <c r="T1542" s="258"/>
      <c r="AT1542" s="259" t="s">
        <v>158</v>
      </c>
      <c r="AU1542" s="259" t="s">
        <v>84</v>
      </c>
      <c r="AV1542" s="13" t="s">
        <v>154</v>
      </c>
      <c r="AW1542" s="13" t="s">
        <v>35</v>
      </c>
      <c r="AX1542" s="13" t="s">
        <v>77</v>
      </c>
      <c r="AY1542" s="259" t="s">
        <v>147</v>
      </c>
    </row>
    <row r="1543" s="12" customFormat="1">
      <c r="B1543" s="238"/>
      <c r="C1543" s="239"/>
      <c r="D1543" s="225" t="s">
        <v>158</v>
      </c>
      <c r="E1543" s="239"/>
      <c r="F1543" s="241" t="s">
        <v>2010</v>
      </c>
      <c r="G1543" s="239"/>
      <c r="H1543" s="242">
        <v>394.52800000000002</v>
      </c>
      <c r="I1543" s="243"/>
      <c r="J1543" s="239"/>
      <c r="K1543" s="239"/>
      <c r="L1543" s="244"/>
      <c r="M1543" s="245"/>
      <c r="N1543" s="246"/>
      <c r="O1543" s="246"/>
      <c r="P1543" s="246"/>
      <c r="Q1543" s="246"/>
      <c r="R1543" s="246"/>
      <c r="S1543" s="246"/>
      <c r="T1543" s="247"/>
      <c r="AT1543" s="248" t="s">
        <v>158</v>
      </c>
      <c r="AU1543" s="248" t="s">
        <v>84</v>
      </c>
      <c r="AV1543" s="12" t="s">
        <v>84</v>
      </c>
      <c r="AW1543" s="12" t="s">
        <v>6</v>
      </c>
      <c r="AX1543" s="12" t="s">
        <v>77</v>
      </c>
      <c r="AY1543" s="248" t="s">
        <v>147</v>
      </c>
    </row>
    <row r="1544" s="1" customFormat="1" ht="38.25" customHeight="1">
      <c r="B1544" s="45"/>
      <c r="C1544" s="213" t="s">
        <v>2011</v>
      </c>
      <c r="D1544" s="213" t="s">
        <v>149</v>
      </c>
      <c r="E1544" s="214" t="s">
        <v>2012</v>
      </c>
      <c r="F1544" s="215" t="s">
        <v>2013</v>
      </c>
      <c r="G1544" s="216" t="s">
        <v>152</v>
      </c>
      <c r="H1544" s="217">
        <v>4.2000000000000002</v>
      </c>
      <c r="I1544" s="218"/>
      <c r="J1544" s="219">
        <f>ROUND(I1544*H1544,2)</f>
        <v>0</v>
      </c>
      <c r="K1544" s="215" t="s">
        <v>153</v>
      </c>
      <c r="L1544" s="71"/>
      <c r="M1544" s="220" t="s">
        <v>21</v>
      </c>
      <c r="N1544" s="221" t="s">
        <v>43</v>
      </c>
      <c r="O1544" s="46"/>
      <c r="P1544" s="222">
        <f>O1544*H1544</f>
        <v>0</v>
      </c>
      <c r="Q1544" s="222">
        <v>0.01236</v>
      </c>
      <c r="R1544" s="222">
        <f>Q1544*H1544</f>
        <v>0.051912</v>
      </c>
      <c r="S1544" s="222">
        <v>0</v>
      </c>
      <c r="T1544" s="223">
        <f>S1544*H1544</f>
        <v>0</v>
      </c>
      <c r="AR1544" s="23" t="s">
        <v>248</v>
      </c>
      <c r="AT1544" s="23" t="s">
        <v>149</v>
      </c>
      <c r="AU1544" s="23" t="s">
        <v>84</v>
      </c>
      <c r="AY1544" s="23" t="s">
        <v>147</v>
      </c>
      <c r="BE1544" s="224">
        <f>IF(N1544="základní",J1544,0)</f>
        <v>0</v>
      </c>
      <c r="BF1544" s="224">
        <f>IF(N1544="snížená",J1544,0)</f>
        <v>0</v>
      </c>
      <c r="BG1544" s="224">
        <f>IF(N1544="zákl. přenesená",J1544,0)</f>
        <v>0</v>
      </c>
      <c r="BH1544" s="224">
        <f>IF(N1544="sníž. přenesená",J1544,0)</f>
        <v>0</v>
      </c>
      <c r="BI1544" s="224">
        <f>IF(N1544="nulová",J1544,0)</f>
        <v>0</v>
      </c>
      <c r="BJ1544" s="23" t="s">
        <v>77</v>
      </c>
      <c r="BK1544" s="224">
        <f>ROUND(I1544*H1544,2)</f>
        <v>0</v>
      </c>
      <c r="BL1544" s="23" t="s">
        <v>248</v>
      </c>
      <c r="BM1544" s="23" t="s">
        <v>2014</v>
      </c>
    </row>
    <row r="1545" s="1" customFormat="1">
      <c r="B1545" s="45"/>
      <c r="C1545" s="73"/>
      <c r="D1545" s="225" t="s">
        <v>156</v>
      </c>
      <c r="E1545" s="73"/>
      <c r="F1545" s="226" t="s">
        <v>2015</v>
      </c>
      <c r="G1545" s="73"/>
      <c r="H1545" s="73"/>
      <c r="I1545" s="184"/>
      <c r="J1545" s="73"/>
      <c r="K1545" s="73"/>
      <c r="L1545" s="71"/>
      <c r="M1545" s="227"/>
      <c r="N1545" s="46"/>
      <c r="O1545" s="46"/>
      <c r="P1545" s="46"/>
      <c r="Q1545" s="46"/>
      <c r="R1545" s="46"/>
      <c r="S1545" s="46"/>
      <c r="T1545" s="94"/>
      <c r="AT1545" s="23" t="s">
        <v>156</v>
      </c>
      <c r="AU1545" s="23" t="s">
        <v>84</v>
      </c>
    </row>
    <row r="1546" s="12" customFormat="1">
      <c r="B1546" s="238"/>
      <c r="C1546" s="239"/>
      <c r="D1546" s="225" t="s">
        <v>158</v>
      </c>
      <c r="E1546" s="240" t="s">
        <v>21</v>
      </c>
      <c r="F1546" s="241" t="s">
        <v>2016</v>
      </c>
      <c r="G1546" s="239"/>
      <c r="H1546" s="242">
        <v>4.2000000000000002</v>
      </c>
      <c r="I1546" s="243"/>
      <c r="J1546" s="239"/>
      <c r="K1546" s="239"/>
      <c r="L1546" s="244"/>
      <c r="M1546" s="245"/>
      <c r="N1546" s="246"/>
      <c r="O1546" s="246"/>
      <c r="P1546" s="246"/>
      <c r="Q1546" s="246"/>
      <c r="R1546" s="246"/>
      <c r="S1546" s="246"/>
      <c r="T1546" s="247"/>
      <c r="AT1546" s="248" t="s">
        <v>158</v>
      </c>
      <c r="AU1546" s="248" t="s">
        <v>84</v>
      </c>
      <c r="AV1546" s="12" t="s">
        <v>84</v>
      </c>
      <c r="AW1546" s="12" t="s">
        <v>35</v>
      </c>
      <c r="AX1546" s="12" t="s">
        <v>72</v>
      </c>
      <c r="AY1546" s="248" t="s">
        <v>147</v>
      </c>
    </row>
    <row r="1547" s="13" customFormat="1">
      <c r="B1547" s="249"/>
      <c r="C1547" s="250"/>
      <c r="D1547" s="225" t="s">
        <v>158</v>
      </c>
      <c r="E1547" s="251" t="s">
        <v>21</v>
      </c>
      <c r="F1547" s="252" t="s">
        <v>161</v>
      </c>
      <c r="G1547" s="250"/>
      <c r="H1547" s="253">
        <v>4.2000000000000002</v>
      </c>
      <c r="I1547" s="254"/>
      <c r="J1547" s="250"/>
      <c r="K1547" s="250"/>
      <c r="L1547" s="255"/>
      <c r="M1547" s="256"/>
      <c r="N1547" s="257"/>
      <c r="O1547" s="257"/>
      <c r="P1547" s="257"/>
      <c r="Q1547" s="257"/>
      <c r="R1547" s="257"/>
      <c r="S1547" s="257"/>
      <c r="T1547" s="258"/>
      <c r="AT1547" s="259" t="s">
        <v>158</v>
      </c>
      <c r="AU1547" s="259" t="s">
        <v>84</v>
      </c>
      <c r="AV1547" s="13" t="s">
        <v>154</v>
      </c>
      <c r="AW1547" s="13" t="s">
        <v>35</v>
      </c>
      <c r="AX1547" s="13" t="s">
        <v>77</v>
      </c>
      <c r="AY1547" s="259" t="s">
        <v>147</v>
      </c>
    </row>
    <row r="1548" s="1" customFormat="1" ht="25.5" customHeight="1">
      <c r="B1548" s="45"/>
      <c r="C1548" s="213" t="s">
        <v>2017</v>
      </c>
      <c r="D1548" s="213" t="s">
        <v>149</v>
      </c>
      <c r="E1548" s="214" t="s">
        <v>2018</v>
      </c>
      <c r="F1548" s="215" t="s">
        <v>2019</v>
      </c>
      <c r="G1548" s="216" t="s">
        <v>152</v>
      </c>
      <c r="H1548" s="217">
        <v>4.2000000000000002</v>
      </c>
      <c r="I1548" s="218"/>
      <c r="J1548" s="219">
        <f>ROUND(I1548*H1548,2)</f>
        <v>0</v>
      </c>
      <c r="K1548" s="215" t="s">
        <v>153</v>
      </c>
      <c r="L1548" s="71"/>
      <c r="M1548" s="220" t="s">
        <v>21</v>
      </c>
      <c r="N1548" s="221" t="s">
        <v>43</v>
      </c>
      <c r="O1548" s="46"/>
      <c r="P1548" s="222">
        <f>O1548*H1548</f>
        <v>0</v>
      </c>
      <c r="Q1548" s="222">
        <v>0.00010000000000000001</v>
      </c>
      <c r="R1548" s="222">
        <f>Q1548*H1548</f>
        <v>0.00042000000000000002</v>
      </c>
      <c r="S1548" s="222">
        <v>0</v>
      </c>
      <c r="T1548" s="223">
        <f>S1548*H1548</f>
        <v>0</v>
      </c>
      <c r="AR1548" s="23" t="s">
        <v>248</v>
      </c>
      <c r="AT1548" s="23" t="s">
        <v>149</v>
      </c>
      <c r="AU1548" s="23" t="s">
        <v>84</v>
      </c>
      <c r="AY1548" s="23" t="s">
        <v>147</v>
      </c>
      <c r="BE1548" s="224">
        <f>IF(N1548="základní",J1548,0)</f>
        <v>0</v>
      </c>
      <c r="BF1548" s="224">
        <f>IF(N1548="snížená",J1548,0)</f>
        <v>0</v>
      </c>
      <c r="BG1548" s="224">
        <f>IF(N1548="zákl. přenesená",J1548,0)</f>
        <v>0</v>
      </c>
      <c r="BH1548" s="224">
        <f>IF(N1548="sníž. přenesená",J1548,0)</f>
        <v>0</v>
      </c>
      <c r="BI1548" s="224">
        <f>IF(N1548="nulová",J1548,0)</f>
        <v>0</v>
      </c>
      <c r="BJ1548" s="23" t="s">
        <v>77</v>
      </c>
      <c r="BK1548" s="224">
        <f>ROUND(I1548*H1548,2)</f>
        <v>0</v>
      </c>
      <c r="BL1548" s="23" t="s">
        <v>248</v>
      </c>
      <c r="BM1548" s="23" t="s">
        <v>2020</v>
      </c>
    </row>
    <row r="1549" s="1" customFormat="1">
      <c r="B1549" s="45"/>
      <c r="C1549" s="73"/>
      <c r="D1549" s="225" t="s">
        <v>156</v>
      </c>
      <c r="E1549" s="73"/>
      <c r="F1549" s="226" t="s">
        <v>2015</v>
      </c>
      <c r="G1549" s="73"/>
      <c r="H1549" s="73"/>
      <c r="I1549" s="184"/>
      <c r="J1549" s="73"/>
      <c r="K1549" s="73"/>
      <c r="L1549" s="71"/>
      <c r="M1549" s="227"/>
      <c r="N1549" s="46"/>
      <c r="O1549" s="46"/>
      <c r="P1549" s="46"/>
      <c r="Q1549" s="46"/>
      <c r="R1549" s="46"/>
      <c r="S1549" s="46"/>
      <c r="T1549" s="94"/>
      <c r="AT1549" s="23" t="s">
        <v>156</v>
      </c>
      <c r="AU1549" s="23" t="s">
        <v>84</v>
      </c>
    </row>
    <row r="1550" s="1" customFormat="1" ht="25.5" customHeight="1">
      <c r="B1550" s="45"/>
      <c r="C1550" s="213" t="s">
        <v>2021</v>
      </c>
      <c r="D1550" s="213" t="s">
        <v>149</v>
      </c>
      <c r="E1550" s="214" t="s">
        <v>2022</v>
      </c>
      <c r="F1550" s="215" t="s">
        <v>2023</v>
      </c>
      <c r="G1550" s="216" t="s">
        <v>152</v>
      </c>
      <c r="H1550" s="217">
        <v>4.2000000000000002</v>
      </c>
      <c r="I1550" s="218"/>
      <c r="J1550" s="219">
        <f>ROUND(I1550*H1550,2)</f>
        <v>0</v>
      </c>
      <c r="K1550" s="215" t="s">
        <v>153</v>
      </c>
      <c r="L1550" s="71"/>
      <c r="M1550" s="220" t="s">
        <v>21</v>
      </c>
      <c r="N1550" s="221" t="s">
        <v>43</v>
      </c>
      <c r="O1550" s="46"/>
      <c r="P1550" s="222">
        <f>O1550*H1550</f>
        <v>0</v>
      </c>
      <c r="Q1550" s="222">
        <v>0</v>
      </c>
      <c r="R1550" s="222">
        <f>Q1550*H1550</f>
        <v>0</v>
      </c>
      <c r="S1550" s="222">
        <v>0</v>
      </c>
      <c r="T1550" s="223">
        <f>S1550*H1550</f>
        <v>0</v>
      </c>
      <c r="AR1550" s="23" t="s">
        <v>248</v>
      </c>
      <c r="AT1550" s="23" t="s">
        <v>149</v>
      </c>
      <c r="AU1550" s="23" t="s">
        <v>84</v>
      </c>
      <c r="AY1550" s="23" t="s">
        <v>147</v>
      </c>
      <c r="BE1550" s="224">
        <f>IF(N1550="základní",J1550,0)</f>
        <v>0</v>
      </c>
      <c r="BF1550" s="224">
        <f>IF(N1550="snížená",J1550,0)</f>
        <v>0</v>
      </c>
      <c r="BG1550" s="224">
        <f>IF(N1550="zákl. přenesená",J1550,0)</f>
        <v>0</v>
      </c>
      <c r="BH1550" s="224">
        <f>IF(N1550="sníž. přenesená",J1550,0)</f>
        <v>0</v>
      </c>
      <c r="BI1550" s="224">
        <f>IF(N1550="nulová",J1550,0)</f>
        <v>0</v>
      </c>
      <c r="BJ1550" s="23" t="s">
        <v>77</v>
      </c>
      <c r="BK1550" s="224">
        <f>ROUND(I1550*H1550,2)</f>
        <v>0</v>
      </c>
      <c r="BL1550" s="23" t="s">
        <v>248</v>
      </c>
      <c r="BM1550" s="23" t="s">
        <v>2024</v>
      </c>
    </row>
    <row r="1551" s="1" customFormat="1">
      <c r="B1551" s="45"/>
      <c r="C1551" s="73"/>
      <c r="D1551" s="225" t="s">
        <v>156</v>
      </c>
      <c r="E1551" s="73"/>
      <c r="F1551" s="226" t="s">
        <v>2015</v>
      </c>
      <c r="G1551" s="73"/>
      <c r="H1551" s="73"/>
      <c r="I1551" s="184"/>
      <c r="J1551" s="73"/>
      <c r="K1551" s="73"/>
      <c r="L1551" s="71"/>
      <c r="M1551" s="227"/>
      <c r="N1551" s="46"/>
      <c r="O1551" s="46"/>
      <c r="P1551" s="46"/>
      <c r="Q1551" s="46"/>
      <c r="R1551" s="46"/>
      <c r="S1551" s="46"/>
      <c r="T1551" s="94"/>
      <c r="AT1551" s="23" t="s">
        <v>156</v>
      </c>
      <c r="AU1551" s="23" t="s">
        <v>84</v>
      </c>
    </row>
    <row r="1552" s="1" customFormat="1" ht="38.25" customHeight="1">
      <c r="B1552" s="45"/>
      <c r="C1552" s="213" t="s">
        <v>2025</v>
      </c>
      <c r="D1552" s="213" t="s">
        <v>149</v>
      </c>
      <c r="E1552" s="214" t="s">
        <v>2026</v>
      </c>
      <c r="F1552" s="215" t="s">
        <v>2027</v>
      </c>
      <c r="G1552" s="216" t="s">
        <v>152</v>
      </c>
      <c r="H1552" s="217">
        <v>61.859999999999999</v>
      </c>
      <c r="I1552" s="218"/>
      <c r="J1552" s="219">
        <f>ROUND(I1552*H1552,2)</f>
        <v>0</v>
      </c>
      <c r="K1552" s="215" t="s">
        <v>153</v>
      </c>
      <c r="L1552" s="71"/>
      <c r="M1552" s="220" t="s">
        <v>21</v>
      </c>
      <c r="N1552" s="221" t="s">
        <v>43</v>
      </c>
      <c r="O1552" s="46"/>
      <c r="P1552" s="222">
        <f>O1552*H1552</f>
        <v>0</v>
      </c>
      <c r="Q1552" s="222">
        <v>0.01417</v>
      </c>
      <c r="R1552" s="222">
        <f>Q1552*H1552</f>
        <v>0.87655620000000001</v>
      </c>
      <c r="S1552" s="222">
        <v>0</v>
      </c>
      <c r="T1552" s="223">
        <f>S1552*H1552</f>
        <v>0</v>
      </c>
      <c r="AR1552" s="23" t="s">
        <v>248</v>
      </c>
      <c r="AT1552" s="23" t="s">
        <v>149</v>
      </c>
      <c r="AU1552" s="23" t="s">
        <v>84</v>
      </c>
      <c r="AY1552" s="23" t="s">
        <v>147</v>
      </c>
      <c r="BE1552" s="224">
        <f>IF(N1552="základní",J1552,0)</f>
        <v>0</v>
      </c>
      <c r="BF1552" s="224">
        <f>IF(N1552="snížená",J1552,0)</f>
        <v>0</v>
      </c>
      <c r="BG1552" s="224">
        <f>IF(N1552="zákl. přenesená",J1552,0)</f>
        <v>0</v>
      </c>
      <c r="BH1552" s="224">
        <f>IF(N1552="sníž. přenesená",J1552,0)</f>
        <v>0</v>
      </c>
      <c r="BI1552" s="224">
        <f>IF(N1552="nulová",J1552,0)</f>
        <v>0</v>
      </c>
      <c r="BJ1552" s="23" t="s">
        <v>77</v>
      </c>
      <c r="BK1552" s="224">
        <f>ROUND(I1552*H1552,2)</f>
        <v>0</v>
      </c>
      <c r="BL1552" s="23" t="s">
        <v>248</v>
      </c>
      <c r="BM1552" s="23" t="s">
        <v>2028</v>
      </c>
    </row>
    <row r="1553" s="1" customFormat="1">
      <c r="B1553" s="45"/>
      <c r="C1553" s="73"/>
      <c r="D1553" s="225" t="s">
        <v>156</v>
      </c>
      <c r="E1553" s="73"/>
      <c r="F1553" s="226" t="s">
        <v>2029</v>
      </c>
      <c r="G1553" s="73"/>
      <c r="H1553" s="73"/>
      <c r="I1553" s="184"/>
      <c r="J1553" s="73"/>
      <c r="K1553" s="73"/>
      <c r="L1553" s="71"/>
      <c r="M1553" s="227"/>
      <c r="N1553" s="46"/>
      <c r="O1553" s="46"/>
      <c r="P1553" s="46"/>
      <c r="Q1553" s="46"/>
      <c r="R1553" s="46"/>
      <c r="S1553" s="46"/>
      <c r="T1553" s="94"/>
      <c r="AT1553" s="23" t="s">
        <v>156</v>
      </c>
      <c r="AU1553" s="23" t="s">
        <v>84</v>
      </c>
    </row>
    <row r="1554" s="11" customFormat="1">
      <c r="B1554" s="228"/>
      <c r="C1554" s="229"/>
      <c r="D1554" s="225" t="s">
        <v>158</v>
      </c>
      <c r="E1554" s="230" t="s">
        <v>21</v>
      </c>
      <c r="F1554" s="231" t="s">
        <v>2030</v>
      </c>
      <c r="G1554" s="229"/>
      <c r="H1554" s="230" t="s">
        <v>21</v>
      </c>
      <c r="I1554" s="232"/>
      <c r="J1554" s="229"/>
      <c r="K1554" s="229"/>
      <c r="L1554" s="233"/>
      <c r="M1554" s="234"/>
      <c r="N1554" s="235"/>
      <c r="O1554" s="235"/>
      <c r="P1554" s="235"/>
      <c r="Q1554" s="235"/>
      <c r="R1554" s="235"/>
      <c r="S1554" s="235"/>
      <c r="T1554" s="236"/>
      <c r="AT1554" s="237" t="s">
        <v>158</v>
      </c>
      <c r="AU1554" s="237" t="s">
        <v>84</v>
      </c>
      <c r="AV1554" s="11" t="s">
        <v>77</v>
      </c>
      <c r="AW1554" s="11" t="s">
        <v>35</v>
      </c>
      <c r="AX1554" s="11" t="s">
        <v>72</v>
      </c>
      <c r="AY1554" s="237" t="s">
        <v>147</v>
      </c>
    </row>
    <row r="1555" s="12" customFormat="1">
      <c r="B1555" s="238"/>
      <c r="C1555" s="239"/>
      <c r="D1555" s="225" t="s">
        <v>158</v>
      </c>
      <c r="E1555" s="240" t="s">
        <v>21</v>
      </c>
      <c r="F1555" s="241" t="s">
        <v>895</v>
      </c>
      <c r="G1555" s="239"/>
      <c r="H1555" s="242">
        <v>18.359999999999999</v>
      </c>
      <c r="I1555" s="243"/>
      <c r="J1555" s="239"/>
      <c r="K1555" s="239"/>
      <c r="L1555" s="244"/>
      <c r="M1555" s="245"/>
      <c r="N1555" s="246"/>
      <c r="O1555" s="246"/>
      <c r="P1555" s="246"/>
      <c r="Q1555" s="246"/>
      <c r="R1555" s="246"/>
      <c r="S1555" s="246"/>
      <c r="T1555" s="247"/>
      <c r="AT1555" s="248" t="s">
        <v>158</v>
      </c>
      <c r="AU1555" s="248" t="s">
        <v>84</v>
      </c>
      <c r="AV1555" s="12" t="s">
        <v>84</v>
      </c>
      <c r="AW1555" s="12" t="s">
        <v>35</v>
      </c>
      <c r="AX1555" s="12" t="s">
        <v>72</v>
      </c>
      <c r="AY1555" s="248" t="s">
        <v>147</v>
      </c>
    </row>
    <row r="1556" s="12" customFormat="1">
      <c r="B1556" s="238"/>
      <c r="C1556" s="239"/>
      <c r="D1556" s="225" t="s">
        <v>158</v>
      </c>
      <c r="E1556" s="240" t="s">
        <v>21</v>
      </c>
      <c r="F1556" s="241" t="s">
        <v>896</v>
      </c>
      <c r="G1556" s="239"/>
      <c r="H1556" s="242">
        <v>21.780000000000001</v>
      </c>
      <c r="I1556" s="243"/>
      <c r="J1556" s="239"/>
      <c r="K1556" s="239"/>
      <c r="L1556" s="244"/>
      <c r="M1556" s="245"/>
      <c r="N1556" s="246"/>
      <c r="O1556" s="246"/>
      <c r="P1556" s="246"/>
      <c r="Q1556" s="246"/>
      <c r="R1556" s="246"/>
      <c r="S1556" s="246"/>
      <c r="T1556" s="247"/>
      <c r="AT1556" s="248" t="s">
        <v>158</v>
      </c>
      <c r="AU1556" s="248" t="s">
        <v>84</v>
      </c>
      <c r="AV1556" s="12" t="s">
        <v>84</v>
      </c>
      <c r="AW1556" s="12" t="s">
        <v>35</v>
      </c>
      <c r="AX1556" s="12" t="s">
        <v>72</v>
      </c>
      <c r="AY1556" s="248" t="s">
        <v>147</v>
      </c>
    </row>
    <row r="1557" s="12" customFormat="1">
      <c r="B1557" s="238"/>
      <c r="C1557" s="239"/>
      <c r="D1557" s="225" t="s">
        <v>158</v>
      </c>
      <c r="E1557" s="240" t="s">
        <v>21</v>
      </c>
      <c r="F1557" s="241" t="s">
        <v>897</v>
      </c>
      <c r="G1557" s="239"/>
      <c r="H1557" s="242">
        <v>21.719999999999999</v>
      </c>
      <c r="I1557" s="243"/>
      <c r="J1557" s="239"/>
      <c r="K1557" s="239"/>
      <c r="L1557" s="244"/>
      <c r="M1557" s="245"/>
      <c r="N1557" s="246"/>
      <c r="O1557" s="246"/>
      <c r="P1557" s="246"/>
      <c r="Q1557" s="246"/>
      <c r="R1557" s="246"/>
      <c r="S1557" s="246"/>
      <c r="T1557" s="247"/>
      <c r="AT1557" s="248" t="s">
        <v>158</v>
      </c>
      <c r="AU1557" s="248" t="s">
        <v>84</v>
      </c>
      <c r="AV1557" s="12" t="s">
        <v>84</v>
      </c>
      <c r="AW1557" s="12" t="s">
        <v>35</v>
      </c>
      <c r="AX1557" s="12" t="s">
        <v>72</v>
      </c>
      <c r="AY1557" s="248" t="s">
        <v>147</v>
      </c>
    </row>
    <row r="1558" s="13" customFormat="1">
      <c r="B1558" s="249"/>
      <c r="C1558" s="250"/>
      <c r="D1558" s="225" t="s">
        <v>158</v>
      </c>
      <c r="E1558" s="251" t="s">
        <v>21</v>
      </c>
      <c r="F1558" s="252" t="s">
        <v>161</v>
      </c>
      <c r="G1558" s="250"/>
      <c r="H1558" s="253">
        <v>61.859999999999999</v>
      </c>
      <c r="I1558" s="254"/>
      <c r="J1558" s="250"/>
      <c r="K1558" s="250"/>
      <c r="L1558" s="255"/>
      <c r="M1558" s="256"/>
      <c r="N1558" s="257"/>
      <c r="O1558" s="257"/>
      <c r="P1558" s="257"/>
      <c r="Q1558" s="257"/>
      <c r="R1558" s="257"/>
      <c r="S1558" s="257"/>
      <c r="T1558" s="258"/>
      <c r="AT1558" s="259" t="s">
        <v>158</v>
      </c>
      <c r="AU1558" s="259" t="s">
        <v>84</v>
      </c>
      <c r="AV1558" s="13" t="s">
        <v>154</v>
      </c>
      <c r="AW1558" s="13" t="s">
        <v>35</v>
      </c>
      <c r="AX1558" s="13" t="s">
        <v>77</v>
      </c>
      <c r="AY1558" s="259" t="s">
        <v>147</v>
      </c>
    </row>
    <row r="1559" s="1" customFormat="1" ht="38.25" customHeight="1">
      <c r="B1559" s="45"/>
      <c r="C1559" s="213" t="s">
        <v>2031</v>
      </c>
      <c r="D1559" s="213" t="s">
        <v>149</v>
      </c>
      <c r="E1559" s="214" t="s">
        <v>2032</v>
      </c>
      <c r="F1559" s="215" t="s">
        <v>2033</v>
      </c>
      <c r="G1559" s="216" t="s">
        <v>152</v>
      </c>
      <c r="H1559" s="217">
        <v>18.890000000000001</v>
      </c>
      <c r="I1559" s="218"/>
      <c r="J1559" s="219">
        <f>ROUND(I1559*H1559,2)</f>
        <v>0</v>
      </c>
      <c r="K1559" s="215" t="s">
        <v>153</v>
      </c>
      <c r="L1559" s="71"/>
      <c r="M1559" s="220" t="s">
        <v>21</v>
      </c>
      <c r="N1559" s="221" t="s">
        <v>43</v>
      </c>
      <c r="O1559" s="46"/>
      <c r="P1559" s="222">
        <f>O1559*H1559</f>
        <v>0</v>
      </c>
      <c r="Q1559" s="222">
        <v>0.012919999999999999</v>
      </c>
      <c r="R1559" s="222">
        <f>Q1559*H1559</f>
        <v>0.24405879999999999</v>
      </c>
      <c r="S1559" s="222">
        <v>0</v>
      </c>
      <c r="T1559" s="223">
        <f>S1559*H1559</f>
        <v>0</v>
      </c>
      <c r="AR1559" s="23" t="s">
        <v>248</v>
      </c>
      <c r="AT1559" s="23" t="s">
        <v>149</v>
      </c>
      <c r="AU1559" s="23" t="s">
        <v>84</v>
      </c>
      <c r="AY1559" s="23" t="s">
        <v>147</v>
      </c>
      <c r="BE1559" s="224">
        <f>IF(N1559="základní",J1559,0)</f>
        <v>0</v>
      </c>
      <c r="BF1559" s="224">
        <f>IF(N1559="snížená",J1559,0)</f>
        <v>0</v>
      </c>
      <c r="BG1559" s="224">
        <f>IF(N1559="zákl. přenesená",J1559,0)</f>
        <v>0</v>
      </c>
      <c r="BH1559" s="224">
        <f>IF(N1559="sníž. přenesená",J1559,0)</f>
        <v>0</v>
      </c>
      <c r="BI1559" s="224">
        <f>IF(N1559="nulová",J1559,0)</f>
        <v>0</v>
      </c>
      <c r="BJ1559" s="23" t="s">
        <v>77</v>
      </c>
      <c r="BK1559" s="224">
        <f>ROUND(I1559*H1559,2)</f>
        <v>0</v>
      </c>
      <c r="BL1559" s="23" t="s">
        <v>248</v>
      </c>
      <c r="BM1559" s="23" t="s">
        <v>2034</v>
      </c>
    </row>
    <row r="1560" s="1" customFormat="1">
      <c r="B1560" s="45"/>
      <c r="C1560" s="73"/>
      <c r="D1560" s="225" t="s">
        <v>156</v>
      </c>
      <c r="E1560" s="73"/>
      <c r="F1560" s="226" t="s">
        <v>2029</v>
      </c>
      <c r="G1560" s="73"/>
      <c r="H1560" s="73"/>
      <c r="I1560" s="184"/>
      <c r="J1560" s="73"/>
      <c r="K1560" s="73"/>
      <c r="L1560" s="71"/>
      <c r="M1560" s="227"/>
      <c r="N1560" s="46"/>
      <c r="O1560" s="46"/>
      <c r="P1560" s="46"/>
      <c r="Q1560" s="46"/>
      <c r="R1560" s="46"/>
      <c r="S1560" s="46"/>
      <c r="T1560" s="94"/>
      <c r="AT1560" s="23" t="s">
        <v>156</v>
      </c>
      <c r="AU1560" s="23" t="s">
        <v>84</v>
      </c>
    </row>
    <row r="1561" s="11" customFormat="1">
      <c r="B1561" s="228"/>
      <c r="C1561" s="229"/>
      <c r="D1561" s="225" t="s">
        <v>158</v>
      </c>
      <c r="E1561" s="230" t="s">
        <v>21</v>
      </c>
      <c r="F1561" s="231" t="s">
        <v>2035</v>
      </c>
      <c r="G1561" s="229"/>
      <c r="H1561" s="230" t="s">
        <v>21</v>
      </c>
      <c r="I1561" s="232"/>
      <c r="J1561" s="229"/>
      <c r="K1561" s="229"/>
      <c r="L1561" s="233"/>
      <c r="M1561" s="234"/>
      <c r="N1561" s="235"/>
      <c r="O1561" s="235"/>
      <c r="P1561" s="235"/>
      <c r="Q1561" s="235"/>
      <c r="R1561" s="235"/>
      <c r="S1561" s="235"/>
      <c r="T1561" s="236"/>
      <c r="AT1561" s="237" t="s">
        <v>158</v>
      </c>
      <c r="AU1561" s="237" t="s">
        <v>84</v>
      </c>
      <c r="AV1561" s="11" t="s">
        <v>77</v>
      </c>
      <c r="AW1561" s="11" t="s">
        <v>35</v>
      </c>
      <c r="AX1561" s="11" t="s">
        <v>72</v>
      </c>
      <c r="AY1561" s="237" t="s">
        <v>147</v>
      </c>
    </row>
    <row r="1562" s="12" customFormat="1">
      <c r="B1562" s="238"/>
      <c r="C1562" s="239"/>
      <c r="D1562" s="225" t="s">
        <v>158</v>
      </c>
      <c r="E1562" s="240" t="s">
        <v>21</v>
      </c>
      <c r="F1562" s="241" t="s">
        <v>2036</v>
      </c>
      <c r="G1562" s="239"/>
      <c r="H1562" s="242">
        <v>18.890000000000001</v>
      </c>
      <c r="I1562" s="243"/>
      <c r="J1562" s="239"/>
      <c r="K1562" s="239"/>
      <c r="L1562" s="244"/>
      <c r="M1562" s="245"/>
      <c r="N1562" s="246"/>
      <c r="O1562" s="246"/>
      <c r="P1562" s="246"/>
      <c r="Q1562" s="246"/>
      <c r="R1562" s="246"/>
      <c r="S1562" s="246"/>
      <c r="T1562" s="247"/>
      <c r="AT1562" s="248" t="s">
        <v>158</v>
      </c>
      <c r="AU1562" s="248" t="s">
        <v>84</v>
      </c>
      <c r="AV1562" s="12" t="s">
        <v>84</v>
      </c>
      <c r="AW1562" s="12" t="s">
        <v>35</v>
      </c>
      <c r="AX1562" s="12" t="s">
        <v>72</v>
      </c>
      <c r="AY1562" s="248" t="s">
        <v>147</v>
      </c>
    </row>
    <row r="1563" s="13" customFormat="1">
      <c r="B1563" s="249"/>
      <c r="C1563" s="250"/>
      <c r="D1563" s="225" t="s">
        <v>158</v>
      </c>
      <c r="E1563" s="251" t="s">
        <v>21</v>
      </c>
      <c r="F1563" s="252" t="s">
        <v>161</v>
      </c>
      <c r="G1563" s="250"/>
      <c r="H1563" s="253">
        <v>18.890000000000001</v>
      </c>
      <c r="I1563" s="254"/>
      <c r="J1563" s="250"/>
      <c r="K1563" s="250"/>
      <c r="L1563" s="255"/>
      <c r="M1563" s="256"/>
      <c r="N1563" s="257"/>
      <c r="O1563" s="257"/>
      <c r="P1563" s="257"/>
      <c r="Q1563" s="257"/>
      <c r="R1563" s="257"/>
      <c r="S1563" s="257"/>
      <c r="T1563" s="258"/>
      <c r="AT1563" s="259" t="s">
        <v>158</v>
      </c>
      <c r="AU1563" s="259" t="s">
        <v>84</v>
      </c>
      <c r="AV1563" s="13" t="s">
        <v>154</v>
      </c>
      <c r="AW1563" s="13" t="s">
        <v>35</v>
      </c>
      <c r="AX1563" s="13" t="s">
        <v>77</v>
      </c>
      <c r="AY1563" s="259" t="s">
        <v>147</v>
      </c>
    </row>
    <row r="1564" s="1" customFormat="1" ht="25.5" customHeight="1">
      <c r="B1564" s="45"/>
      <c r="C1564" s="213" t="s">
        <v>2037</v>
      </c>
      <c r="D1564" s="213" t="s">
        <v>149</v>
      </c>
      <c r="E1564" s="214" t="s">
        <v>2038</v>
      </c>
      <c r="F1564" s="215" t="s">
        <v>2039</v>
      </c>
      <c r="G1564" s="216" t="s">
        <v>152</v>
      </c>
      <c r="H1564" s="217">
        <v>123.72</v>
      </c>
      <c r="I1564" s="218"/>
      <c r="J1564" s="219">
        <f>ROUND(I1564*H1564,2)</f>
        <v>0</v>
      </c>
      <c r="K1564" s="215" t="s">
        <v>153</v>
      </c>
      <c r="L1564" s="71"/>
      <c r="M1564" s="220" t="s">
        <v>21</v>
      </c>
      <c r="N1564" s="221" t="s">
        <v>43</v>
      </c>
      <c r="O1564" s="46"/>
      <c r="P1564" s="222">
        <f>O1564*H1564</f>
        <v>0</v>
      </c>
      <c r="Q1564" s="222">
        <v>0.00010000000000000001</v>
      </c>
      <c r="R1564" s="222">
        <f>Q1564*H1564</f>
        <v>0.012372000000000001</v>
      </c>
      <c r="S1564" s="222">
        <v>0</v>
      </c>
      <c r="T1564" s="223">
        <f>S1564*H1564</f>
        <v>0</v>
      </c>
      <c r="AR1564" s="23" t="s">
        <v>248</v>
      </c>
      <c r="AT1564" s="23" t="s">
        <v>149</v>
      </c>
      <c r="AU1564" s="23" t="s">
        <v>84</v>
      </c>
      <c r="AY1564" s="23" t="s">
        <v>147</v>
      </c>
      <c r="BE1564" s="224">
        <f>IF(N1564="základní",J1564,0)</f>
        <v>0</v>
      </c>
      <c r="BF1564" s="224">
        <f>IF(N1564="snížená",J1564,0)</f>
        <v>0</v>
      </c>
      <c r="BG1564" s="224">
        <f>IF(N1564="zákl. přenesená",J1564,0)</f>
        <v>0</v>
      </c>
      <c r="BH1564" s="224">
        <f>IF(N1564="sníž. přenesená",J1564,0)</f>
        <v>0</v>
      </c>
      <c r="BI1564" s="224">
        <f>IF(N1564="nulová",J1564,0)</f>
        <v>0</v>
      </c>
      <c r="BJ1564" s="23" t="s">
        <v>77</v>
      </c>
      <c r="BK1564" s="224">
        <f>ROUND(I1564*H1564,2)</f>
        <v>0</v>
      </c>
      <c r="BL1564" s="23" t="s">
        <v>248</v>
      </c>
      <c r="BM1564" s="23" t="s">
        <v>2040</v>
      </c>
    </row>
    <row r="1565" s="1" customFormat="1">
      <c r="B1565" s="45"/>
      <c r="C1565" s="73"/>
      <c r="D1565" s="225" t="s">
        <v>156</v>
      </c>
      <c r="E1565" s="73"/>
      <c r="F1565" s="226" t="s">
        <v>2029</v>
      </c>
      <c r="G1565" s="73"/>
      <c r="H1565" s="73"/>
      <c r="I1565" s="184"/>
      <c r="J1565" s="73"/>
      <c r="K1565" s="73"/>
      <c r="L1565" s="71"/>
      <c r="M1565" s="227"/>
      <c r="N1565" s="46"/>
      <c r="O1565" s="46"/>
      <c r="P1565" s="46"/>
      <c r="Q1565" s="46"/>
      <c r="R1565" s="46"/>
      <c r="S1565" s="46"/>
      <c r="T1565" s="94"/>
      <c r="AT1565" s="23" t="s">
        <v>156</v>
      </c>
      <c r="AU1565" s="23" t="s">
        <v>84</v>
      </c>
    </row>
    <row r="1566" s="11" customFormat="1">
      <c r="B1566" s="228"/>
      <c r="C1566" s="229"/>
      <c r="D1566" s="225" t="s">
        <v>158</v>
      </c>
      <c r="E1566" s="230" t="s">
        <v>21</v>
      </c>
      <c r="F1566" s="231" t="s">
        <v>2030</v>
      </c>
      <c r="G1566" s="229"/>
      <c r="H1566" s="230" t="s">
        <v>21</v>
      </c>
      <c r="I1566" s="232"/>
      <c r="J1566" s="229"/>
      <c r="K1566" s="229"/>
      <c r="L1566" s="233"/>
      <c r="M1566" s="234"/>
      <c r="N1566" s="235"/>
      <c r="O1566" s="235"/>
      <c r="P1566" s="235"/>
      <c r="Q1566" s="235"/>
      <c r="R1566" s="235"/>
      <c r="S1566" s="235"/>
      <c r="T1566" s="236"/>
      <c r="AT1566" s="237" t="s">
        <v>158</v>
      </c>
      <c r="AU1566" s="237" t="s">
        <v>84</v>
      </c>
      <c r="AV1566" s="11" t="s">
        <v>77</v>
      </c>
      <c r="AW1566" s="11" t="s">
        <v>35</v>
      </c>
      <c r="AX1566" s="11" t="s">
        <v>72</v>
      </c>
      <c r="AY1566" s="237" t="s">
        <v>147</v>
      </c>
    </row>
    <row r="1567" s="12" customFormat="1">
      <c r="B1567" s="238"/>
      <c r="C1567" s="239"/>
      <c r="D1567" s="225" t="s">
        <v>158</v>
      </c>
      <c r="E1567" s="240" t="s">
        <v>21</v>
      </c>
      <c r="F1567" s="241" t="s">
        <v>895</v>
      </c>
      <c r="G1567" s="239"/>
      <c r="H1567" s="242">
        <v>18.359999999999999</v>
      </c>
      <c r="I1567" s="243"/>
      <c r="J1567" s="239"/>
      <c r="K1567" s="239"/>
      <c r="L1567" s="244"/>
      <c r="M1567" s="245"/>
      <c r="N1567" s="246"/>
      <c r="O1567" s="246"/>
      <c r="P1567" s="246"/>
      <c r="Q1567" s="246"/>
      <c r="R1567" s="246"/>
      <c r="S1567" s="246"/>
      <c r="T1567" s="247"/>
      <c r="AT1567" s="248" t="s">
        <v>158</v>
      </c>
      <c r="AU1567" s="248" t="s">
        <v>84</v>
      </c>
      <c r="AV1567" s="12" t="s">
        <v>84</v>
      </c>
      <c r="AW1567" s="12" t="s">
        <v>35</v>
      </c>
      <c r="AX1567" s="12" t="s">
        <v>72</v>
      </c>
      <c r="AY1567" s="248" t="s">
        <v>147</v>
      </c>
    </row>
    <row r="1568" s="12" customFormat="1">
      <c r="B1568" s="238"/>
      <c r="C1568" s="239"/>
      <c r="D1568" s="225" t="s">
        <v>158</v>
      </c>
      <c r="E1568" s="240" t="s">
        <v>21</v>
      </c>
      <c r="F1568" s="241" t="s">
        <v>896</v>
      </c>
      <c r="G1568" s="239"/>
      <c r="H1568" s="242">
        <v>21.780000000000001</v>
      </c>
      <c r="I1568" s="243"/>
      <c r="J1568" s="239"/>
      <c r="K1568" s="239"/>
      <c r="L1568" s="244"/>
      <c r="M1568" s="245"/>
      <c r="N1568" s="246"/>
      <c r="O1568" s="246"/>
      <c r="P1568" s="246"/>
      <c r="Q1568" s="246"/>
      <c r="R1568" s="246"/>
      <c r="S1568" s="246"/>
      <c r="T1568" s="247"/>
      <c r="AT1568" s="248" t="s">
        <v>158</v>
      </c>
      <c r="AU1568" s="248" t="s">
        <v>84</v>
      </c>
      <c r="AV1568" s="12" t="s">
        <v>84</v>
      </c>
      <c r="AW1568" s="12" t="s">
        <v>35</v>
      </c>
      <c r="AX1568" s="12" t="s">
        <v>72</v>
      </c>
      <c r="AY1568" s="248" t="s">
        <v>147</v>
      </c>
    </row>
    <row r="1569" s="12" customFormat="1">
      <c r="B1569" s="238"/>
      <c r="C1569" s="239"/>
      <c r="D1569" s="225" t="s">
        <v>158</v>
      </c>
      <c r="E1569" s="240" t="s">
        <v>21</v>
      </c>
      <c r="F1569" s="241" t="s">
        <v>897</v>
      </c>
      <c r="G1569" s="239"/>
      <c r="H1569" s="242">
        <v>21.719999999999999</v>
      </c>
      <c r="I1569" s="243"/>
      <c r="J1569" s="239"/>
      <c r="K1569" s="239"/>
      <c r="L1569" s="244"/>
      <c r="M1569" s="245"/>
      <c r="N1569" s="246"/>
      <c r="O1569" s="246"/>
      <c r="P1569" s="246"/>
      <c r="Q1569" s="246"/>
      <c r="R1569" s="246"/>
      <c r="S1569" s="246"/>
      <c r="T1569" s="247"/>
      <c r="AT1569" s="248" t="s">
        <v>158</v>
      </c>
      <c r="AU1569" s="248" t="s">
        <v>84</v>
      </c>
      <c r="AV1569" s="12" t="s">
        <v>84</v>
      </c>
      <c r="AW1569" s="12" t="s">
        <v>35</v>
      </c>
      <c r="AX1569" s="12" t="s">
        <v>72</v>
      </c>
      <c r="AY1569" s="248" t="s">
        <v>147</v>
      </c>
    </row>
    <row r="1570" s="12" customFormat="1">
      <c r="B1570" s="238"/>
      <c r="C1570" s="239"/>
      <c r="D1570" s="225" t="s">
        <v>158</v>
      </c>
      <c r="E1570" s="240" t="s">
        <v>21</v>
      </c>
      <c r="F1570" s="241" t="s">
        <v>895</v>
      </c>
      <c r="G1570" s="239"/>
      <c r="H1570" s="242">
        <v>18.359999999999999</v>
      </c>
      <c r="I1570" s="243"/>
      <c r="J1570" s="239"/>
      <c r="K1570" s="239"/>
      <c r="L1570" s="244"/>
      <c r="M1570" s="245"/>
      <c r="N1570" s="246"/>
      <c r="O1570" s="246"/>
      <c r="P1570" s="246"/>
      <c r="Q1570" s="246"/>
      <c r="R1570" s="246"/>
      <c r="S1570" s="246"/>
      <c r="T1570" s="247"/>
      <c r="AT1570" s="248" t="s">
        <v>158</v>
      </c>
      <c r="AU1570" s="248" t="s">
        <v>84</v>
      </c>
      <c r="AV1570" s="12" t="s">
        <v>84</v>
      </c>
      <c r="AW1570" s="12" t="s">
        <v>35</v>
      </c>
      <c r="AX1570" s="12" t="s">
        <v>72</v>
      </c>
      <c r="AY1570" s="248" t="s">
        <v>147</v>
      </c>
    </row>
    <row r="1571" s="12" customFormat="1">
      <c r="B1571" s="238"/>
      <c r="C1571" s="239"/>
      <c r="D1571" s="225" t="s">
        <v>158</v>
      </c>
      <c r="E1571" s="240" t="s">
        <v>21</v>
      </c>
      <c r="F1571" s="241" t="s">
        <v>896</v>
      </c>
      <c r="G1571" s="239"/>
      <c r="H1571" s="242">
        <v>21.780000000000001</v>
      </c>
      <c r="I1571" s="243"/>
      <c r="J1571" s="239"/>
      <c r="K1571" s="239"/>
      <c r="L1571" s="244"/>
      <c r="M1571" s="245"/>
      <c r="N1571" s="246"/>
      <c r="O1571" s="246"/>
      <c r="P1571" s="246"/>
      <c r="Q1571" s="246"/>
      <c r="R1571" s="246"/>
      <c r="S1571" s="246"/>
      <c r="T1571" s="247"/>
      <c r="AT1571" s="248" t="s">
        <v>158</v>
      </c>
      <c r="AU1571" s="248" t="s">
        <v>84</v>
      </c>
      <c r="AV1571" s="12" t="s">
        <v>84</v>
      </c>
      <c r="AW1571" s="12" t="s">
        <v>35</v>
      </c>
      <c r="AX1571" s="12" t="s">
        <v>72</v>
      </c>
      <c r="AY1571" s="248" t="s">
        <v>147</v>
      </c>
    </row>
    <row r="1572" s="12" customFormat="1">
      <c r="B1572" s="238"/>
      <c r="C1572" s="239"/>
      <c r="D1572" s="225" t="s">
        <v>158</v>
      </c>
      <c r="E1572" s="240" t="s">
        <v>21</v>
      </c>
      <c r="F1572" s="241" t="s">
        <v>897</v>
      </c>
      <c r="G1572" s="239"/>
      <c r="H1572" s="242">
        <v>21.719999999999999</v>
      </c>
      <c r="I1572" s="243"/>
      <c r="J1572" s="239"/>
      <c r="K1572" s="239"/>
      <c r="L1572" s="244"/>
      <c r="M1572" s="245"/>
      <c r="N1572" s="246"/>
      <c r="O1572" s="246"/>
      <c r="P1572" s="246"/>
      <c r="Q1572" s="246"/>
      <c r="R1572" s="246"/>
      <c r="S1572" s="246"/>
      <c r="T1572" s="247"/>
      <c r="AT1572" s="248" t="s">
        <v>158</v>
      </c>
      <c r="AU1572" s="248" t="s">
        <v>84</v>
      </c>
      <c r="AV1572" s="12" t="s">
        <v>84</v>
      </c>
      <c r="AW1572" s="12" t="s">
        <v>35</v>
      </c>
      <c r="AX1572" s="12" t="s">
        <v>72</v>
      </c>
      <c r="AY1572" s="248" t="s">
        <v>147</v>
      </c>
    </row>
    <row r="1573" s="13" customFormat="1">
      <c r="B1573" s="249"/>
      <c r="C1573" s="250"/>
      <c r="D1573" s="225" t="s">
        <v>158</v>
      </c>
      <c r="E1573" s="251" t="s">
        <v>21</v>
      </c>
      <c r="F1573" s="252" t="s">
        <v>161</v>
      </c>
      <c r="G1573" s="250"/>
      <c r="H1573" s="253">
        <v>123.72</v>
      </c>
      <c r="I1573" s="254"/>
      <c r="J1573" s="250"/>
      <c r="K1573" s="250"/>
      <c r="L1573" s="255"/>
      <c r="M1573" s="256"/>
      <c r="N1573" s="257"/>
      <c r="O1573" s="257"/>
      <c r="P1573" s="257"/>
      <c r="Q1573" s="257"/>
      <c r="R1573" s="257"/>
      <c r="S1573" s="257"/>
      <c r="T1573" s="258"/>
      <c r="AT1573" s="259" t="s">
        <v>158</v>
      </c>
      <c r="AU1573" s="259" t="s">
        <v>84</v>
      </c>
      <c r="AV1573" s="13" t="s">
        <v>154</v>
      </c>
      <c r="AW1573" s="13" t="s">
        <v>35</v>
      </c>
      <c r="AX1573" s="13" t="s">
        <v>77</v>
      </c>
      <c r="AY1573" s="259" t="s">
        <v>147</v>
      </c>
    </row>
    <row r="1574" s="1" customFormat="1" ht="25.5" customHeight="1">
      <c r="B1574" s="45"/>
      <c r="C1574" s="213" t="s">
        <v>2041</v>
      </c>
      <c r="D1574" s="213" t="s">
        <v>149</v>
      </c>
      <c r="E1574" s="214" t="s">
        <v>2042</v>
      </c>
      <c r="F1574" s="215" t="s">
        <v>2043</v>
      </c>
      <c r="G1574" s="216" t="s">
        <v>152</v>
      </c>
      <c r="H1574" s="217">
        <v>14.4</v>
      </c>
      <c r="I1574" s="218"/>
      <c r="J1574" s="219">
        <f>ROUND(I1574*H1574,2)</f>
        <v>0</v>
      </c>
      <c r="K1574" s="215" t="s">
        <v>21</v>
      </c>
      <c r="L1574" s="71"/>
      <c r="M1574" s="220" t="s">
        <v>21</v>
      </c>
      <c r="N1574" s="221" t="s">
        <v>43</v>
      </c>
      <c r="O1574" s="46"/>
      <c r="P1574" s="222">
        <f>O1574*H1574</f>
        <v>0</v>
      </c>
      <c r="Q1574" s="222">
        <v>0.018849999999999999</v>
      </c>
      <c r="R1574" s="222">
        <f>Q1574*H1574</f>
        <v>0.27144000000000001</v>
      </c>
      <c r="S1574" s="222">
        <v>0</v>
      </c>
      <c r="T1574" s="223">
        <f>S1574*H1574</f>
        <v>0</v>
      </c>
      <c r="AR1574" s="23" t="s">
        <v>248</v>
      </c>
      <c r="AT1574" s="23" t="s">
        <v>149</v>
      </c>
      <c r="AU1574" s="23" t="s">
        <v>84</v>
      </c>
      <c r="AY1574" s="23" t="s">
        <v>147</v>
      </c>
      <c r="BE1574" s="224">
        <f>IF(N1574="základní",J1574,0)</f>
        <v>0</v>
      </c>
      <c r="BF1574" s="224">
        <f>IF(N1574="snížená",J1574,0)</f>
        <v>0</v>
      </c>
      <c r="BG1574" s="224">
        <f>IF(N1574="zákl. přenesená",J1574,0)</f>
        <v>0</v>
      </c>
      <c r="BH1574" s="224">
        <f>IF(N1574="sníž. přenesená",J1574,0)</f>
        <v>0</v>
      </c>
      <c r="BI1574" s="224">
        <f>IF(N1574="nulová",J1574,0)</f>
        <v>0</v>
      </c>
      <c r="BJ1574" s="23" t="s">
        <v>77</v>
      </c>
      <c r="BK1574" s="224">
        <f>ROUND(I1574*H1574,2)</f>
        <v>0</v>
      </c>
      <c r="BL1574" s="23" t="s">
        <v>248</v>
      </c>
      <c r="BM1574" s="23" t="s">
        <v>2044</v>
      </c>
    </row>
    <row r="1575" s="1" customFormat="1">
      <c r="B1575" s="45"/>
      <c r="C1575" s="73"/>
      <c r="D1575" s="225" t="s">
        <v>156</v>
      </c>
      <c r="E1575" s="73"/>
      <c r="F1575" s="226" t="s">
        <v>2045</v>
      </c>
      <c r="G1575" s="73"/>
      <c r="H1575" s="73"/>
      <c r="I1575" s="184"/>
      <c r="J1575" s="73"/>
      <c r="K1575" s="73"/>
      <c r="L1575" s="71"/>
      <c r="M1575" s="227"/>
      <c r="N1575" s="46"/>
      <c r="O1575" s="46"/>
      <c r="P1575" s="46"/>
      <c r="Q1575" s="46"/>
      <c r="R1575" s="46"/>
      <c r="S1575" s="46"/>
      <c r="T1575" s="94"/>
      <c r="AT1575" s="23" t="s">
        <v>156</v>
      </c>
      <c r="AU1575" s="23" t="s">
        <v>84</v>
      </c>
    </row>
    <row r="1576" s="12" customFormat="1">
      <c r="B1576" s="238"/>
      <c r="C1576" s="239"/>
      <c r="D1576" s="225" t="s">
        <v>158</v>
      </c>
      <c r="E1576" s="240" t="s">
        <v>21</v>
      </c>
      <c r="F1576" s="241" t="s">
        <v>2046</v>
      </c>
      <c r="G1576" s="239"/>
      <c r="H1576" s="242">
        <v>14.4</v>
      </c>
      <c r="I1576" s="243"/>
      <c r="J1576" s="239"/>
      <c r="K1576" s="239"/>
      <c r="L1576" s="244"/>
      <c r="M1576" s="245"/>
      <c r="N1576" s="246"/>
      <c r="O1576" s="246"/>
      <c r="P1576" s="246"/>
      <c r="Q1576" s="246"/>
      <c r="R1576" s="246"/>
      <c r="S1576" s="246"/>
      <c r="T1576" s="247"/>
      <c r="AT1576" s="248" t="s">
        <v>158</v>
      </c>
      <c r="AU1576" s="248" t="s">
        <v>84</v>
      </c>
      <c r="AV1576" s="12" t="s">
        <v>84</v>
      </c>
      <c r="AW1576" s="12" t="s">
        <v>35</v>
      </c>
      <c r="AX1576" s="12" t="s">
        <v>72</v>
      </c>
      <c r="AY1576" s="248" t="s">
        <v>147</v>
      </c>
    </row>
    <row r="1577" s="13" customFormat="1">
      <c r="B1577" s="249"/>
      <c r="C1577" s="250"/>
      <c r="D1577" s="225" t="s">
        <v>158</v>
      </c>
      <c r="E1577" s="251" t="s">
        <v>21</v>
      </c>
      <c r="F1577" s="252" t="s">
        <v>161</v>
      </c>
      <c r="G1577" s="250"/>
      <c r="H1577" s="253">
        <v>14.4</v>
      </c>
      <c r="I1577" s="254"/>
      <c r="J1577" s="250"/>
      <c r="K1577" s="250"/>
      <c r="L1577" s="255"/>
      <c r="M1577" s="256"/>
      <c r="N1577" s="257"/>
      <c r="O1577" s="257"/>
      <c r="P1577" s="257"/>
      <c r="Q1577" s="257"/>
      <c r="R1577" s="257"/>
      <c r="S1577" s="257"/>
      <c r="T1577" s="258"/>
      <c r="AT1577" s="259" t="s">
        <v>158</v>
      </c>
      <c r="AU1577" s="259" t="s">
        <v>84</v>
      </c>
      <c r="AV1577" s="13" t="s">
        <v>154</v>
      </c>
      <c r="AW1577" s="13" t="s">
        <v>35</v>
      </c>
      <c r="AX1577" s="13" t="s">
        <v>77</v>
      </c>
      <c r="AY1577" s="259" t="s">
        <v>147</v>
      </c>
    </row>
    <row r="1578" s="1" customFormat="1" ht="25.5" customHeight="1">
      <c r="B1578" s="45"/>
      <c r="C1578" s="213" t="s">
        <v>2047</v>
      </c>
      <c r="D1578" s="213" t="s">
        <v>149</v>
      </c>
      <c r="E1578" s="214" t="s">
        <v>2048</v>
      </c>
      <c r="F1578" s="215" t="s">
        <v>2049</v>
      </c>
      <c r="G1578" s="216" t="s">
        <v>152</v>
      </c>
      <c r="H1578" s="217">
        <v>218.87000000000001</v>
      </c>
      <c r="I1578" s="218"/>
      <c r="J1578" s="219">
        <f>ROUND(I1578*H1578,2)</f>
        <v>0</v>
      </c>
      <c r="K1578" s="215" t="s">
        <v>153</v>
      </c>
      <c r="L1578" s="71"/>
      <c r="M1578" s="220" t="s">
        <v>21</v>
      </c>
      <c r="N1578" s="221" t="s">
        <v>43</v>
      </c>
      <c r="O1578" s="46"/>
      <c r="P1578" s="222">
        <f>O1578*H1578</f>
        <v>0</v>
      </c>
      <c r="Q1578" s="222">
        <v>0.00139</v>
      </c>
      <c r="R1578" s="222">
        <f>Q1578*H1578</f>
        <v>0.30422929999999998</v>
      </c>
      <c r="S1578" s="222">
        <v>0</v>
      </c>
      <c r="T1578" s="223">
        <f>S1578*H1578</f>
        <v>0</v>
      </c>
      <c r="AR1578" s="23" t="s">
        <v>248</v>
      </c>
      <c r="AT1578" s="23" t="s">
        <v>149</v>
      </c>
      <c r="AU1578" s="23" t="s">
        <v>84</v>
      </c>
      <c r="AY1578" s="23" t="s">
        <v>147</v>
      </c>
      <c r="BE1578" s="224">
        <f>IF(N1578="základní",J1578,0)</f>
        <v>0</v>
      </c>
      <c r="BF1578" s="224">
        <f>IF(N1578="snížená",J1578,0)</f>
        <v>0</v>
      </c>
      <c r="BG1578" s="224">
        <f>IF(N1578="zákl. přenesená",J1578,0)</f>
        <v>0</v>
      </c>
      <c r="BH1578" s="224">
        <f>IF(N1578="sníž. přenesená",J1578,0)</f>
        <v>0</v>
      </c>
      <c r="BI1578" s="224">
        <f>IF(N1578="nulová",J1578,0)</f>
        <v>0</v>
      </c>
      <c r="BJ1578" s="23" t="s">
        <v>77</v>
      </c>
      <c r="BK1578" s="224">
        <f>ROUND(I1578*H1578,2)</f>
        <v>0</v>
      </c>
      <c r="BL1578" s="23" t="s">
        <v>248</v>
      </c>
      <c r="BM1578" s="23" t="s">
        <v>2050</v>
      </c>
    </row>
    <row r="1579" s="1" customFormat="1">
      <c r="B1579" s="45"/>
      <c r="C1579" s="73"/>
      <c r="D1579" s="225" t="s">
        <v>156</v>
      </c>
      <c r="E1579" s="73"/>
      <c r="F1579" s="226" t="s">
        <v>2051</v>
      </c>
      <c r="G1579" s="73"/>
      <c r="H1579" s="73"/>
      <c r="I1579" s="184"/>
      <c r="J1579" s="73"/>
      <c r="K1579" s="73"/>
      <c r="L1579" s="71"/>
      <c r="M1579" s="227"/>
      <c r="N1579" s="46"/>
      <c r="O1579" s="46"/>
      <c r="P1579" s="46"/>
      <c r="Q1579" s="46"/>
      <c r="R1579" s="46"/>
      <c r="S1579" s="46"/>
      <c r="T1579" s="94"/>
      <c r="AT1579" s="23" t="s">
        <v>156</v>
      </c>
      <c r="AU1579" s="23" t="s">
        <v>84</v>
      </c>
    </row>
    <row r="1580" s="11" customFormat="1">
      <c r="B1580" s="228"/>
      <c r="C1580" s="229"/>
      <c r="D1580" s="225" t="s">
        <v>158</v>
      </c>
      <c r="E1580" s="230" t="s">
        <v>21</v>
      </c>
      <c r="F1580" s="231" t="s">
        <v>2035</v>
      </c>
      <c r="G1580" s="229"/>
      <c r="H1580" s="230" t="s">
        <v>21</v>
      </c>
      <c r="I1580" s="232"/>
      <c r="J1580" s="229"/>
      <c r="K1580" s="229"/>
      <c r="L1580" s="233"/>
      <c r="M1580" s="234"/>
      <c r="N1580" s="235"/>
      <c r="O1580" s="235"/>
      <c r="P1580" s="235"/>
      <c r="Q1580" s="235"/>
      <c r="R1580" s="235"/>
      <c r="S1580" s="235"/>
      <c r="T1580" s="236"/>
      <c r="AT1580" s="237" t="s">
        <v>158</v>
      </c>
      <c r="AU1580" s="237" t="s">
        <v>84</v>
      </c>
      <c r="AV1580" s="11" t="s">
        <v>77</v>
      </c>
      <c r="AW1580" s="11" t="s">
        <v>35</v>
      </c>
      <c r="AX1580" s="11" t="s">
        <v>72</v>
      </c>
      <c r="AY1580" s="237" t="s">
        <v>147</v>
      </c>
    </row>
    <row r="1581" s="12" customFormat="1">
      <c r="B1581" s="238"/>
      <c r="C1581" s="239"/>
      <c r="D1581" s="225" t="s">
        <v>158</v>
      </c>
      <c r="E1581" s="240" t="s">
        <v>21</v>
      </c>
      <c r="F1581" s="241" t="s">
        <v>2052</v>
      </c>
      <c r="G1581" s="239"/>
      <c r="H1581" s="242">
        <v>218.87000000000001</v>
      </c>
      <c r="I1581" s="243"/>
      <c r="J1581" s="239"/>
      <c r="K1581" s="239"/>
      <c r="L1581" s="244"/>
      <c r="M1581" s="245"/>
      <c r="N1581" s="246"/>
      <c r="O1581" s="246"/>
      <c r="P1581" s="246"/>
      <c r="Q1581" s="246"/>
      <c r="R1581" s="246"/>
      <c r="S1581" s="246"/>
      <c r="T1581" s="247"/>
      <c r="AT1581" s="248" t="s">
        <v>158</v>
      </c>
      <c r="AU1581" s="248" t="s">
        <v>84</v>
      </c>
      <c r="AV1581" s="12" t="s">
        <v>84</v>
      </c>
      <c r="AW1581" s="12" t="s">
        <v>35</v>
      </c>
      <c r="AX1581" s="12" t="s">
        <v>72</v>
      </c>
      <c r="AY1581" s="248" t="s">
        <v>147</v>
      </c>
    </row>
    <row r="1582" s="13" customFormat="1">
      <c r="B1582" s="249"/>
      <c r="C1582" s="250"/>
      <c r="D1582" s="225" t="s">
        <v>158</v>
      </c>
      <c r="E1582" s="251" t="s">
        <v>21</v>
      </c>
      <c r="F1582" s="252" t="s">
        <v>161</v>
      </c>
      <c r="G1582" s="250"/>
      <c r="H1582" s="253">
        <v>218.87000000000001</v>
      </c>
      <c r="I1582" s="254"/>
      <c r="J1582" s="250"/>
      <c r="K1582" s="250"/>
      <c r="L1582" s="255"/>
      <c r="M1582" s="256"/>
      <c r="N1582" s="257"/>
      <c r="O1582" s="257"/>
      <c r="P1582" s="257"/>
      <c r="Q1582" s="257"/>
      <c r="R1582" s="257"/>
      <c r="S1582" s="257"/>
      <c r="T1582" s="258"/>
      <c r="AT1582" s="259" t="s">
        <v>158</v>
      </c>
      <c r="AU1582" s="259" t="s">
        <v>84</v>
      </c>
      <c r="AV1582" s="13" t="s">
        <v>154</v>
      </c>
      <c r="AW1582" s="13" t="s">
        <v>35</v>
      </c>
      <c r="AX1582" s="13" t="s">
        <v>77</v>
      </c>
      <c r="AY1582" s="259" t="s">
        <v>147</v>
      </c>
    </row>
    <row r="1583" s="1" customFormat="1" ht="16.5" customHeight="1">
      <c r="B1583" s="45"/>
      <c r="C1583" s="260" t="s">
        <v>2053</v>
      </c>
      <c r="D1583" s="260" t="s">
        <v>237</v>
      </c>
      <c r="E1583" s="261" t="s">
        <v>2054</v>
      </c>
      <c r="F1583" s="262" t="s">
        <v>2055</v>
      </c>
      <c r="G1583" s="263" t="s">
        <v>152</v>
      </c>
      <c r="H1583" s="264">
        <v>229.81399999999999</v>
      </c>
      <c r="I1583" s="265"/>
      <c r="J1583" s="266">
        <f>ROUND(I1583*H1583,2)</f>
        <v>0</v>
      </c>
      <c r="K1583" s="262" t="s">
        <v>153</v>
      </c>
      <c r="L1583" s="267"/>
      <c r="M1583" s="268" t="s">
        <v>21</v>
      </c>
      <c r="N1583" s="269" t="s">
        <v>43</v>
      </c>
      <c r="O1583" s="46"/>
      <c r="P1583" s="222">
        <f>O1583*H1583</f>
        <v>0</v>
      </c>
      <c r="Q1583" s="222">
        <v>0.0080000000000000002</v>
      </c>
      <c r="R1583" s="222">
        <f>Q1583*H1583</f>
        <v>1.8385119999999999</v>
      </c>
      <c r="S1583" s="222">
        <v>0</v>
      </c>
      <c r="T1583" s="223">
        <f>S1583*H1583</f>
        <v>0</v>
      </c>
      <c r="AR1583" s="23" t="s">
        <v>347</v>
      </c>
      <c r="AT1583" s="23" t="s">
        <v>237</v>
      </c>
      <c r="AU1583" s="23" t="s">
        <v>84</v>
      </c>
      <c r="AY1583" s="23" t="s">
        <v>147</v>
      </c>
      <c r="BE1583" s="224">
        <f>IF(N1583="základní",J1583,0)</f>
        <v>0</v>
      </c>
      <c r="BF1583" s="224">
        <f>IF(N1583="snížená",J1583,0)</f>
        <v>0</v>
      </c>
      <c r="BG1583" s="224">
        <f>IF(N1583="zákl. přenesená",J1583,0)</f>
        <v>0</v>
      </c>
      <c r="BH1583" s="224">
        <f>IF(N1583="sníž. přenesená",J1583,0)</f>
        <v>0</v>
      </c>
      <c r="BI1583" s="224">
        <f>IF(N1583="nulová",J1583,0)</f>
        <v>0</v>
      </c>
      <c r="BJ1583" s="23" t="s">
        <v>77</v>
      </c>
      <c r="BK1583" s="224">
        <f>ROUND(I1583*H1583,2)</f>
        <v>0</v>
      </c>
      <c r="BL1583" s="23" t="s">
        <v>248</v>
      </c>
      <c r="BM1583" s="23" t="s">
        <v>2056</v>
      </c>
    </row>
    <row r="1584" s="12" customFormat="1">
      <c r="B1584" s="238"/>
      <c r="C1584" s="239"/>
      <c r="D1584" s="225" t="s">
        <v>158</v>
      </c>
      <c r="E1584" s="239"/>
      <c r="F1584" s="241" t="s">
        <v>2057</v>
      </c>
      <c r="G1584" s="239"/>
      <c r="H1584" s="242">
        <v>229.81399999999999</v>
      </c>
      <c r="I1584" s="243"/>
      <c r="J1584" s="239"/>
      <c r="K1584" s="239"/>
      <c r="L1584" s="244"/>
      <c r="M1584" s="245"/>
      <c r="N1584" s="246"/>
      <c r="O1584" s="246"/>
      <c r="P1584" s="246"/>
      <c r="Q1584" s="246"/>
      <c r="R1584" s="246"/>
      <c r="S1584" s="246"/>
      <c r="T1584" s="247"/>
      <c r="AT1584" s="248" t="s">
        <v>158</v>
      </c>
      <c r="AU1584" s="248" t="s">
        <v>84</v>
      </c>
      <c r="AV1584" s="12" t="s">
        <v>84</v>
      </c>
      <c r="AW1584" s="12" t="s">
        <v>6</v>
      </c>
      <c r="AX1584" s="12" t="s">
        <v>77</v>
      </c>
      <c r="AY1584" s="248" t="s">
        <v>147</v>
      </c>
    </row>
    <row r="1585" s="1" customFormat="1" ht="38.25" customHeight="1">
      <c r="B1585" s="45"/>
      <c r="C1585" s="213" t="s">
        <v>2058</v>
      </c>
      <c r="D1585" s="213" t="s">
        <v>149</v>
      </c>
      <c r="E1585" s="214" t="s">
        <v>2059</v>
      </c>
      <c r="F1585" s="215" t="s">
        <v>2060</v>
      </c>
      <c r="G1585" s="216" t="s">
        <v>443</v>
      </c>
      <c r="H1585" s="217">
        <v>3.5</v>
      </c>
      <c r="I1585" s="218"/>
      <c r="J1585" s="219">
        <f>ROUND(I1585*H1585,2)</f>
        <v>0</v>
      </c>
      <c r="K1585" s="215" t="s">
        <v>153</v>
      </c>
      <c r="L1585" s="71"/>
      <c r="M1585" s="220" t="s">
        <v>21</v>
      </c>
      <c r="N1585" s="221" t="s">
        <v>43</v>
      </c>
      <c r="O1585" s="46"/>
      <c r="P1585" s="222">
        <f>O1585*H1585</f>
        <v>0</v>
      </c>
      <c r="Q1585" s="222">
        <v>0.0052599999999999999</v>
      </c>
      <c r="R1585" s="222">
        <f>Q1585*H1585</f>
        <v>0.018409999999999999</v>
      </c>
      <c r="S1585" s="222">
        <v>0</v>
      </c>
      <c r="T1585" s="223">
        <f>S1585*H1585</f>
        <v>0</v>
      </c>
      <c r="AR1585" s="23" t="s">
        <v>248</v>
      </c>
      <c r="AT1585" s="23" t="s">
        <v>149</v>
      </c>
      <c r="AU1585" s="23" t="s">
        <v>84</v>
      </c>
      <c r="AY1585" s="23" t="s">
        <v>147</v>
      </c>
      <c r="BE1585" s="224">
        <f>IF(N1585="základní",J1585,0)</f>
        <v>0</v>
      </c>
      <c r="BF1585" s="224">
        <f>IF(N1585="snížená",J1585,0)</f>
        <v>0</v>
      </c>
      <c r="BG1585" s="224">
        <f>IF(N1585="zákl. přenesená",J1585,0)</f>
        <v>0</v>
      </c>
      <c r="BH1585" s="224">
        <f>IF(N1585="sníž. přenesená",J1585,0)</f>
        <v>0</v>
      </c>
      <c r="BI1585" s="224">
        <f>IF(N1585="nulová",J1585,0)</f>
        <v>0</v>
      </c>
      <c r="BJ1585" s="23" t="s">
        <v>77</v>
      </c>
      <c r="BK1585" s="224">
        <f>ROUND(I1585*H1585,2)</f>
        <v>0</v>
      </c>
      <c r="BL1585" s="23" t="s">
        <v>248</v>
      </c>
      <c r="BM1585" s="23" t="s">
        <v>2061</v>
      </c>
    </row>
    <row r="1586" s="1" customFormat="1">
      <c r="B1586" s="45"/>
      <c r="C1586" s="73"/>
      <c r="D1586" s="225" t="s">
        <v>156</v>
      </c>
      <c r="E1586" s="73"/>
      <c r="F1586" s="226" t="s">
        <v>2062</v>
      </c>
      <c r="G1586" s="73"/>
      <c r="H1586" s="73"/>
      <c r="I1586" s="184"/>
      <c r="J1586" s="73"/>
      <c r="K1586" s="73"/>
      <c r="L1586" s="71"/>
      <c r="M1586" s="227"/>
      <c r="N1586" s="46"/>
      <c r="O1586" s="46"/>
      <c r="P1586" s="46"/>
      <c r="Q1586" s="46"/>
      <c r="R1586" s="46"/>
      <c r="S1586" s="46"/>
      <c r="T1586" s="94"/>
      <c r="AT1586" s="23" t="s">
        <v>156</v>
      </c>
      <c r="AU1586" s="23" t="s">
        <v>84</v>
      </c>
    </row>
    <row r="1587" s="12" customFormat="1">
      <c r="B1587" s="238"/>
      <c r="C1587" s="239"/>
      <c r="D1587" s="225" t="s">
        <v>158</v>
      </c>
      <c r="E1587" s="240" t="s">
        <v>21</v>
      </c>
      <c r="F1587" s="241" t="s">
        <v>2063</v>
      </c>
      <c r="G1587" s="239"/>
      <c r="H1587" s="242">
        <v>3.5</v>
      </c>
      <c r="I1587" s="243"/>
      <c r="J1587" s="239"/>
      <c r="K1587" s="239"/>
      <c r="L1587" s="244"/>
      <c r="M1587" s="245"/>
      <c r="N1587" s="246"/>
      <c r="O1587" s="246"/>
      <c r="P1587" s="246"/>
      <c r="Q1587" s="246"/>
      <c r="R1587" s="246"/>
      <c r="S1587" s="246"/>
      <c r="T1587" s="247"/>
      <c r="AT1587" s="248" t="s">
        <v>158</v>
      </c>
      <c r="AU1587" s="248" t="s">
        <v>84</v>
      </c>
      <c r="AV1587" s="12" t="s">
        <v>84</v>
      </c>
      <c r="AW1587" s="12" t="s">
        <v>35</v>
      </c>
      <c r="AX1587" s="12" t="s">
        <v>72</v>
      </c>
      <c r="AY1587" s="248" t="s">
        <v>147</v>
      </c>
    </row>
    <row r="1588" s="13" customFormat="1">
      <c r="B1588" s="249"/>
      <c r="C1588" s="250"/>
      <c r="D1588" s="225" t="s">
        <v>158</v>
      </c>
      <c r="E1588" s="251" t="s">
        <v>21</v>
      </c>
      <c r="F1588" s="252" t="s">
        <v>161</v>
      </c>
      <c r="G1588" s="250"/>
      <c r="H1588" s="253">
        <v>3.5</v>
      </c>
      <c r="I1588" s="254"/>
      <c r="J1588" s="250"/>
      <c r="K1588" s="250"/>
      <c r="L1588" s="255"/>
      <c r="M1588" s="256"/>
      <c r="N1588" s="257"/>
      <c r="O1588" s="257"/>
      <c r="P1588" s="257"/>
      <c r="Q1588" s="257"/>
      <c r="R1588" s="257"/>
      <c r="S1588" s="257"/>
      <c r="T1588" s="258"/>
      <c r="AT1588" s="259" t="s">
        <v>158</v>
      </c>
      <c r="AU1588" s="259" t="s">
        <v>84</v>
      </c>
      <c r="AV1588" s="13" t="s">
        <v>154</v>
      </c>
      <c r="AW1588" s="13" t="s">
        <v>35</v>
      </c>
      <c r="AX1588" s="13" t="s">
        <v>77</v>
      </c>
      <c r="AY1588" s="259" t="s">
        <v>147</v>
      </c>
    </row>
    <row r="1589" s="1" customFormat="1" ht="38.25" customHeight="1">
      <c r="B1589" s="45"/>
      <c r="C1589" s="213" t="s">
        <v>2064</v>
      </c>
      <c r="D1589" s="213" t="s">
        <v>149</v>
      </c>
      <c r="E1589" s="214" t="s">
        <v>2065</v>
      </c>
      <c r="F1589" s="215" t="s">
        <v>2066</v>
      </c>
      <c r="G1589" s="216" t="s">
        <v>367</v>
      </c>
      <c r="H1589" s="217">
        <v>15</v>
      </c>
      <c r="I1589" s="218"/>
      <c r="J1589" s="219">
        <f>ROUND(I1589*H1589,2)</f>
        <v>0</v>
      </c>
      <c r="K1589" s="215" t="s">
        <v>153</v>
      </c>
      <c r="L1589" s="71"/>
      <c r="M1589" s="220" t="s">
        <v>21</v>
      </c>
      <c r="N1589" s="221" t="s">
        <v>43</v>
      </c>
      <c r="O1589" s="46"/>
      <c r="P1589" s="222">
        <f>O1589*H1589</f>
        <v>0</v>
      </c>
      <c r="Q1589" s="222">
        <v>0.00022000000000000001</v>
      </c>
      <c r="R1589" s="222">
        <f>Q1589*H1589</f>
        <v>0.0033</v>
      </c>
      <c r="S1589" s="222">
        <v>0</v>
      </c>
      <c r="T1589" s="223">
        <f>S1589*H1589</f>
        <v>0</v>
      </c>
      <c r="AR1589" s="23" t="s">
        <v>248</v>
      </c>
      <c r="AT1589" s="23" t="s">
        <v>149</v>
      </c>
      <c r="AU1589" s="23" t="s">
        <v>84</v>
      </c>
      <c r="AY1589" s="23" t="s">
        <v>147</v>
      </c>
      <c r="BE1589" s="224">
        <f>IF(N1589="základní",J1589,0)</f>
        <v>0</v>
      </c>
      <c r="BF1589" s="224">
        <f>IF(N1589="snížená",J1589,0)</f>
        <v>0</v>
      </c>
      <c r="BG1589" s="224">
        <f>IF(N1589="zákl. přenesená",J1589,0)</f>
        <v>0</v>
      </c>
      <c r="BH1589" s="224">
        <f>IF(N1589="sníž. přenesená",J1589,0)</f>
        <v>0</v>
      </c>
      <c r="BI1589" s="224">
        <f>IF(N1589="nulová",J1589,0)</f>
        <v>0</v>
      </c>
      <c r="BJ1589" s="23" t="s">
        <v>77</v>
      </c>
      <c r="BK1589" s="224">
        <f>ROUND(I1589*H1589,2)</f>
        <v>0</v>
      </c>
      <c r="BL1589" s="23" t="s">
        <v>248</v>
      </c>
      <c r="BM1589" s="23" t="s">
        <v>2067</v>
      </c>
    </row>
    <row r="1590" s="1" customFormat="1">
      <c r="B1590" s="45"/>
      <c r="C1590" s="73"/>
      <c r="D1590" s="225" t="s">
        <v>156</v>
      </c>
      <c r="E1590" s="73"/>
      <c r="F1590" s="226" t="s">
        <v>2068</v>
      </c>
      <c r="G1590" s="73"/>
      <c r="H1590" s="73"/>
      <c r="I1590" s="184"/>
      <c r="J1590" s="73"/>
      <c r="K1590" s="73"/>
      <c r="L1590" s="71"/>
      <c r="M1590" s="227"/>
      <c r="N1590" s="46"/>
      <c r="O1590" s="46"/>
      <c r="P1590" s="46"/>
      <c r="Q1590" s="46"/>
      <c r="R1590" s="46"/>
      <c r="S1590" s="46"/>
      <c r="T1590" s="94"/>
      <c r="AT1590" s="23" t="s">
        <v>156</v>
      </c>
      <c r="AU1590" s="23" t="s">
        <v>84</v>
      </c>
    </row>
    <row r="1591" s="11" customFormat="1">
      <c r="B1591" s="228"/>
      <c r="C1591" s="229"/>
      <c r="D1591" s="225" t="s">
        <v>158</v>
      </c>
      <c r="E1591" s="230" t="s">
        <v>21</v>
      </c>
      <c r="F1591" s="231" t="s">
        <v>822</v>
      </c>
      <c r="G1591" s="229"/>
      <c r="H1591" s="230" t="s">
        <v>21</v>
      </c>
      <c r="I1591" s="232"/>
      <c r="J1591" s="229"/>
      <c r="K1591" s="229"/>
      <c r="L1591" s="233"/>
      <c r="M1591" s="234"/>
      <c r="N1591" s="235"/>
      <c r="O1591" s="235"/>
      <c r="P1591" s="235"/>
      <c r="Q1591" s="235"/>
      <c r="R1591" s="235"/>
      <c r="S1591" s="235"/>
      <c r="T1591" s="236"/>
      <c r="AT1591" s="237" t="s">
        <v>158</v>
      </c>
      <c r="AU1591" s="237" t="s">
        <v>84</v>
      </c>
      <c r="AV1591" s="11" t="s">
        <v>77</v>
      </c>
      <c r="AW1591" s="11" t="s">
        <v>35</v>
      </c>
      <c r="AX1591" s="11" t="s">
        <v>72</v>
      </c>
      <c r="AY1591" s="237" t="s">
        <v>147</v>
      </c>
    </row>
    <row r="1592" s="12" customFormat="1">
      <c r="B1592" s="238"/>
      <c r="C1592" s="239"/>
      <c r="D1592" s="225" t="s">
        <v>158</v>
      </c>
      <c r="E1592" s="240" t="s">
        <v>21</v>
      </c>
      <c r="F1592" s="241" t="s">
        <v>2069</v>
      </c>
      <c r="G1592" s="239"/>
      <c r="H1592" s="242">
        <v>5</v>
      </c>
      <c r="I1592" s="243"/>
      <c r="J1592" s="239"/>
      <c r="K1592" s="239"/>
      <c r="L1592" s="244"/>
      <c r="M1592" s="245"/>
      <c r="N1592" s="246"/>
      <c r="O1592" s="246"/>
      <c r="P1592" s="246"/>
      <c r="Q1592" s="246"/>
      <c r="R1592" s="246"/>
      <c r="S1592" s="246"/>
      <c r="T1592" s="247"/>
      <c r="AT1592" s="248" t="s">
        <v>158</v>
      </c>
      <c r="AU1592" s="248" t="s">
        <v>84</v>
      </c>
      <c r="AV1592" s="12" t="s">
        <v>84</v>
      </c>
      <c r="AW1592" s="12" t="s">
        <v>35</v>
      </c>
      <c r="AX1592" s="12" t="s">
        <v>72</v>
      </c>
      <c r="AY1592" s="248" t="s">
        <v>147</v>
      </c>
    </row>
    <row r="1593" s="12" customFormat="1">
      <c r="B1593" s="238"/>
      <c r="C1593" s="239"/>
      <c r="D1593" s="225" t="s">
        <v>158</v>
      </c>
      <c r="E1593" s="240" t="s">
        <v>21</v>
      </c>
      <c r="F1593" s="241" t="s">
        <v>2070</v>
      </c>
      <c r="G1593" s="239"/>
      <c r="H1593" s="242">
        <v>4</v>
      </c>
      <c r="I1593" s="243"/>
      <c r="J1593" s="239"/>
      <c r="K1593" s="239"/>
      <c r="L1593" s="244"/>
      <c r="M1593" s="245"/>
      <c r="N1593" s="246"/>
      <c r="O1593" s="246"/>
      <c r="P1593" s="246"/>
      <c r="Q1593" s="246"/>
      <c r="R1593" s="246"/>
      <c r="S1593" s="246"/>
      <c r="T1593" s="247"/>
      <c r="AT1593" s="248" t="s">
        <v>158</v>
      </c>
      <c r="AU1593" s="248" t="s">
        <v>84</v>
      </c>
      <c r="AV1593" s="12" t="s">
        <v>84</v>
      </c>
      <c r="AW1593" s="12" t="s">
        <v>35</v>
      </c>
      <c r="AX1593" s="12" t="s">
        <v>72</v>
      </c>
      <c r="AY1593" s="248" t="s">
        <v>147</v>
      </c>
    </row>
    <row r="1594" s="12" customFormat="1">
      <c r="B1594" s="238"/>
      <c r="C1594" s="239"/>
      <c r="D1594" s="225" t="s">
        <v>158</v>
      </c>
      <c r="E1594" s="240" t="s">
        <v>21</v>
      </c>
      <c r="F1594" s="241" t="s">
        <v>2071</v>
      </c>
      <c r="G1594" s="239"/>
      <c r="H1594" s="242">
        <v>1</v>
      </c>
      <c r="I1594" s="243"/>
      <c r="J1594" s="239"/>
      <c r="K1594" s="239"/>
      <c r="L1594" s="244"/>
      <c r="M1594" s="245"/>
      <c r="N1594" s="246"/>
      <c r="O1594" s="246"/>
      <c r="P1594" s="246"/>
      <c r="Q1594" s="246"/>
      <c r="R1594" s="246"/>
      <c r="S1594" s="246"/>
      <c r="T1594" s="247"/>
      <c r="AT1594" s="248" t="s">
        <v>158</v>
      </c>
      <c r="AU1594" s="248" t="s">
        <v>84</v>
      </c>
      <c r="AV1594" s="12" t="s">
        <v>84</v>
      </c>
      <c r="AW1594" s="12" t="s">
        <v>35</v>
      </c>
      <c r="AX1594" s="12" t="s">
        <v>72</v>
      </c>
      <c r="AY1594" s="248" t="s">
        <v>147</v>
      </c>
    </row>
    <row r="1595" s="12" customFormat="1">
      <c r="B1595" s="238"/>
      <c r="C1595" s="239"/>
      <c r="D1595" s="225" t="s">
        <v>158</v>
      </c>
      <c r="E1595" s="240" t="s">
        <v>21</v>
      </c>
      <c r="F1595" s="241" t="s">
        <v>2072</v>
      </c>
      <c r="G1595" s="239"/>
      <c r="H1595" s="242">
        <v>2</v>
      </c>
      <c r="I1595" s="243"/>
      <c r="J1595" s="239"/>
      <c r="K1595" s="239"/>
      <c r="L1595" s="244"/>
      <c r="M1595" s="245"/>
      <c r="N1595" s="246"/>
      <c r="O1595" s="246"/>
      <c r="P1595" s="246"/>
      <c r="Q1595" s="246"/>
      <c r="R1595" s="246"/>
      <c r="S1595" s="246"/>
      <c r="T1595" s="247"/>
      <c r="AT1595" s="248" t="s">
        <v>158</v>
      </c>
      <c r="AU1595" s="248" t="s">
        <v>84</v>
      </c>
      <c r="AV1595" s="12" t="s">
        <v>84</v>
      </c>
      <c r="AW1595" s="12" t="s">
        <v>35</v>
      </c>
      <c r="AX1595" s="12" t="s">
        <v>72</v>
      </c>
      <c r="AY1595" s="248" t="s">
        <v>147</v>
      </c>
    </row>
    <row r="1596" s="12" customFormat="1">
      <c r="B1596" s="238"/>
      <c r="C1596" s="239"/>
      <c r="D1596" s="225" t="s">
        <v>158</v>
      </c>
      <c r="E1596" s="240" t="s">
        <v>21</v>
      </c>
      <c r="F1596" s="241" t="s">
        <v>2073</v>
      </c>
      <c r="G1596" s="239"/>
      <c r="H1596" s="242">
        <v>2</v>
      </c>
      <c r="I1596" s="243"/>
      <c r="J1596" s="239"/>
      <c r="K1596" s="239"/>
      <c r="L1596" s="244"/>
      <c r="M1596" s="245"/>
      <c r="N1596" s="246"/>
      <c r="O1596" s="246"/>
      <c r="P1596" s="246"/>
      <c r="Q1596" s="246"/>
      <c r="R1596" s="246"/>
      <c r="S1596" s="246"/>
      <c r="T1596" s="247"/>
      <c r="AT1596" s="248" t="s">
        <v>158</v>
      </c>
      <c r="AU1596" s="248" t="s">
        <v>84</v>
      </c>
      <c r="AV1596" s="12" t="s">
        <v>84</v>
      </c>
      <c r="AW1596" s="12" t="s">
        <v>35</v>
      </c>
      <c r="AX1596" s="12" t="s">
        <v>72</v>
      </c>
      <c r="AY1596" s="248" t="s">
        <v>147</v>
      </c>
    </row>
    <row r="1597" s="12" customFormat="1">
      <c r="B1597" s="238"/>
      <c r="C1597" s="239"/>
      <c r="D1597" s="225" t="s">
        <v>158</v>
      </c>
      <c r="E1597" s="240" t="s">
        <v>21</v>
      </c>
      <c r="F1597" s="241" t="s">
        <v>2074</v>
      </c>
      <c r="G1597" s="239"/>
      <c r="H1597" s="242">
        <v>1</v>
      </c>
      <c r="I1597" s="243"/>
      <c r="J1597" s="239"/>
      <c r="K1597" s="239"/>
      <c r="L1597" s="244"/>
      <c r="M1597" s="245"/>
      <c r="N1597" s="246"/>
      <c r="O1597" s="246"/>
      <c r="P1597" s="246"/>
      <c r="Q1597" s="246"/>
      <c r="R1597" s="246"/>
      <c r="S1597" s="246"/>
      <c r="T1597" s="247"/>
      <c r="AT1597" s="248" t="s">
        <v>158</v>
      </c>
      <c r="AU1597" s="248" t="s">
        <v>84</v>
      </c>
      <c r="AV1597" s="12" t="s">
        <v>84</v>
      </c>
      <c r="AW1597" s="12" t="s">
        <v>35</v>
      </c>
      <c r="AX1597" s="12" t="s">
        <v>72</v>
      </c>
      <c r="AY1597" s="248" t="s">
        <v>147</v>
      </c>
    </row>
    <row r="1598" s="13" customFormat="1">
      <c r="B1598" s="249"/>
      <c r="C1598" s="250"/>
      <c r="D1598" s="225" t="s">
        <v>158</v>
      </c>
      <c r="E1598" s="251" t="s">
        <v>21</v>
      </c>
      <c r="F1598" s="252" t="s">
        <v>161</v>
      </c>
      <c r="G1598" s="250"/>
      <c r="H1598" s="253">
        <v>15</v>
      </c>
      <c r="I1598" s="254"/>
      <c r="J1598" s="250"/>
      <c r="K1598" s="250"/>
      <c r="L1598" s="255"/>
      <c r="M1598" s="256"/>
      <c r="N1598" s="257"/>
      <c r="O1598" s="257"/>
      <c r="P1598" s="257"/>
      <c r="Q1598" s="257"/>
      <c r="R1598" s="257"/>
      <c r="S1598" s="257"/>
      <c r="T1598" s="258"/>
      <c r="AT1598" s="259" t="s">
        <v>158</v>
      </c>
      <c r="AU1598" s="259" t="s">
        <v>84</v>
      </c>
      <c r="AV1598" s="13" t="s">
        <v>154</v>
      </c>
      <c r="AW1598" s="13" t="s">
        <v>35</v>
      </c>
      <c r="AX1598" s="13" t="s">
        <v>77</v>
      </c>
      <c r="AY1598" s="259" t="s">
        <v>147</v>
      </c>
    </row>
    <row r="1599" s="1" customFormat="1" ht="16.5" customHeight="1">
      <c r="B1599" s="45"/>
      <c r="C1599" s="260" t="s">
        <v>2075</v>
      </c>
      <c r="D1599" s="260" t="s">
        <v>237</v>
      </c>
      <c r="E1599" s="261" t="s">
        <v>2076</v>
      </c>
      <c r="F1599" s="262" t="s">
        <v>2077</v>
      </c>
      <c r="G1599" s="263" t="s">
        <v>367</v>
      </c>
      <c r="H1599" s="264">
        <v>4</v>
      </c>
      <c r="I1599" s="265"/>
      <c r="J1599" s="266">
        <f>ROUND(I1599*H1599,2)</f>
        <v>0</v>
      </c>
      <c r="K1599" s="262" t="s">
        <v>153</v>
      </c>
      <c r="L1599" s="267"/>
      <c r="M1599" s="268" t="s">
        <v>21</v>
      </c>
      <c r="N1599" s="269" t="s">
        <v>43</v>
      </c>
      <c r="O1599" s="46"/>
      <c r="P1599" s="222">
        <f>O1599*H1599</f>
        <v>0</v>
      </c>
      <c r="Q1599" s="222">
        <v>0.020639999999999999</v>
      </c>
      <c r="R1599" s="222">
        <f>Q1599*H1599</f>
        <v>0.082559999999999994</v>
      </c>
      <c r="S1599" s="222">
        <v>0</v>
      </c>
      <c r="T1599" s="223">
        <f>S1599*H1599</f>
        <v>0</v>
      </c>
      <c r="AR1599" s="23" t="s">
        <v>347</v>
      </c>
      <c r="AT1599" s="23" t="s">
        <v>237</v>
      </c>
      <c r="AU1599" s="23" t="s">
        <v>84</v>
      </c>
      <c r="AY1599" s="23" t="s">
        <v>147</v>
      </c>
      <c r="BE1599" s="224">
        <f>IF(N1599="základní",J1599,0)</f>
        <v>0</v>
      </c>
      <c r="BF1599" s="224">
        <f>IF(N1599="snížená",J1599,0)</f>
        <v>0</v>
      </c>
      <c r="BG1599" s="224">
        <f>IF(N1599="zákl. přenesená",J1599,0)</f>
        <v>0</v>
      </c>
      <c r="BH1599" s="224">
        <f>IF(N1599="sníž. přenesená",J1599,0)</f>
        <v>0</v>
      </c>
      <c r="BI1599" s="224">
        <f>IF(N1599="nulová",J1599,0)</f>
        <v>0</v>
      </c>
      <c r="BJ1599" s="23" t="s">
        <v>77</v>
      </c>
      <c r="BK1599" s="224">
        <f>ROUND(I1599*H1599,2)</f>
        <v>0</v>
      </c>
      <c r="BL1599" s="23" t="s">
        <v>248</v>
      </c>
      <c r="BM1599" s="23" t="s">
        <v>2078</v>
      </c>
    </row>
    <row r="1600" s="11" customFormat="1">
      <c r="B1600" s="228"/>
      <c r="C1600" s="229"/>
      <c r="D1600" s="225" t="s">
        <v>158</v>
      </c>
      <c r="E1600" s="230" t="s">
        <v>21</v>
      </c>
      <c r="F1600" s="231" t="s">
        <v>822</v>
      </c>
      <c r="G1600" s="229"/>
      <c r="H1600" s="230" t="s">
        <v>21</v>
      </c>
      <c r="I1600" s="232"/>
      <c r="J1600" s="229"/>
      <c r="K1600" s="229"/>
      <c r="L1600" s="233"/>
      <c r="M1600" s="234"/>
      <c r="N1600" s="235"/>
      <c r="O1600" s="235"/>
      <c r="P1600" s="235"/>
      <c r="Q1600" s="235"/>
      <c r="R1600" s="235"/>
      <c r="S1600" s="235"/>
      <c r="T1600" s="236"/>
      <c r="AT1600" s="237" t="s">
        <v>158</v>
      </c>
      <c r="AU1600" s="237" t="s">
        <v>84</v>
      </c>
      <c r="AV1600" s="11" t="s">
        <v>77</v>
      </c>
      <c r="AW1600" s="11" t="s">
        <v>35</v>
      </c>
      <c r="AX1600" s="11" t="s">
        <v>72</v>
      </c>
      <c r="AY1600" s="237" t="s">
        <v>147</v>
      </c>
    </row>
    <row r="1601" s="12" customFormat="1">
      <c r="B1601" s="238"/>
      <c r="C1601" s="239"/>
      <c r="D1601" s="225" t="s">
        <v>158</v>
      </c>
      <c r="E1601" s="240" t="s">
        <v>21</v>
      </c>
      <c r="F1601" s="241" t="s">
        <v>2070</v>
      </c>
      <c r="G1601" s="239"/>
      <c r="H1601" s="242">
        <v>4</v>
      </c>
      <c r="I1601" s="243"/>
      <c r="J1601" s="239"/>
      <c r="K1601" s="239"/>
      <c r="L1601" s="244"/>
      <c r="M1601" s="245"/>
      <c r="N1601" s="246"/>
      <c r="O1601" s="246"/>
      <c r="P1601" s="246"/>
      <c r="Q1601" s="246"/>
      <c r="R1601" s="246"/>
      <c r="S1601" s="246"/>
      <c r="T1601" s="247"/>
      <c r="AT1601" s="248" t="s">
        <v>158</v>
      </c>
      <c r="AU1601" s="248" t="s">
        <v>84</v>
      </c>
      <c r="AV1601" s="12" t="s">
        <v>84</v>
      </c>
      <c r="AW1601" s="12" t="s">
        <v>35</v>
      </c>
      <c r="AX1601" s="12" t="s">
        <v>72</v>
      </c>
      <c r="AY1601" s="248" t="s">
        <v>147</v>
      </c>
    </row>
    <row r="1602" s="13" customFormat="1">
      <c r="B1602" s="249"/>
      <c r="C1602" s="250"/>
      <c r="D1602" s="225" t="s">
        <v>158</v>
      </c>
      <c r="E1602" s="251" t="s">
        <v>21</v>
      </c>
      <c r="F1602" s="252" t="s">
        <v>161</v>
      </c>
      <c r="G1602" s="250"/>
      <c r="H1602" s="253">
        <v>4</v>
      </c>
      <c r="I1602" s="254"/>
      <c r="J1602" s="250"/>
      <c r="K1602" s="250"/>
      <c r="L1602" s="255"/>
      <c r="M1602" s="256"/>
      <c r="N1602" s="257"/>
      <c r="O1602" s="257"/>
      <c r="P1602" s="257"/>
      <c r="Q1602" s="257"/>
      <c r="R1602" s="257"/>
      <c r="S1602" s="257"/>
      <c r="T1602" s="258"/>
      <c r="AT1602" s="259" t="s">
        <v>158</v>
      </c>
      <c r="AU1602" s="259" t="s">
        <v>84</v>
      </c>
      <c r="AV1602" s="13" t="s">
        <v>154</v>
      </c>
      <c r="AW1602" s="13" t="s">
        <v>35</v>
      </c>
      <c r="AX1602" s="13" t="s">
        <v>77</v>
      </c>
      <c r="AY1602" s="259" t="s">
        <v>147</v>
      </c>
    </row>
    <row r="1603" s="1" customFormat="1" ht="16.5" customHeight="1">
      <c r="B1603" s="45"/>
      <c r="C1603" s="260" t="s">
        <v>2079</v>
      </c>
      <c r="D1603" s="260" t="s">
        <v>237</v>
      </c>
      <c r="E1603" s="261" t="s">
        <v>2080</v>
      </c>
      <c r="F1603" s="262" t="s">
        <v>2081</v>
      </c>
      <c r="G1603" s="263" t="s">
        <v>367</v>
      </c>
      <c r="H1603" s="264">
        <v>5</v>
      </c>
      <c r="I1603" s="265"/>
      <c r="J1603" s="266">
        <f>ROUND(I1603*H1603,2)</f>
        <v>0</v>
      </c>
      <c r="K1603" s="262" t="s">
        <v>153</v>
      </c>
      <c r="L1603" s="267"/>
      <c r="M1603" s="268" t="s">
        <v>21</v>
      </c>
      <c r="N1603" s="269" t="s">
        <v>43</v>
      </c>
      <c r="O1603" s="46"/>
      <c r="P1603" s="222">
        <f>O1603*H1603</f>
        <v>0</v>
      </c>
      <c r="Q1603" s="222">
        <v>0.023470000000000001</v>
      </c>
      <c r="R1603" s="222">
        <f>Q1603*H1603</f>
        <v>0.11735000000000001</v>
      </c>
      <c r="S1603" s="222">
        <v>0</v>
      </c>
      <c r="T1603" s="223">
        <f>S1603*H1603</f>
        <v>0</v>
      </c>
      <c r="AR1603" s="23" t="s">
        <v>347</v>
      </c>
      <c r="AT1603" s="23" t="s">
        <v>237</v>
      </c>
      <c r="AU1603" s="23" t="s">
        <v>84</v>
      </c>
      <c r="AY1603" s="23" t="s">
        <v>147</v>
      </c>
      <c r="BE1603" s="224">
        <f>IF(N1603="základní",J1603,0)</f>
        <v>0</v>
      </c>
      <c r="BF1603" s="224">
        <f>IF(N1603="snížená",J1603,0)</f>
        <v>0</v>
      </c>
      <c r="BG1603" s="224">
        <f>IF(N1603="zákl. přenesená",J1603,0)</f>
        <v>0</v>
      </c>
      <c r="BH1603" s="224">
        <f>IF(N1603="sníž. přenesená",J1603,0)</f>
        <v>0</v>
      </c>
      <c r="BI1603" s="224">
        <f>IF(N1603="nulová",J1603,0)</f>
        <v>0</v>
      </c>
      <c r="BJ1603" s="23" t="s">
        <v>77</v>
      </c>
      <c r="BK1603" s="224">
        <f>ROUND(I1603*H1603,2)</f>
        <v>0</v>
      </c>
      <c r="BL1603" s="23" t="s">
        <v>248</v>
      </c>
      <c r="BM1603" s="23" t="s">
        <v>2082</v>
      </c>
    </row>
    <row r="1604" s="11" customFormat="1">
      <c r="B1604" s="228"/>
      <c r="C1604" s="229"/>
      <c r="D1604" s="225" t="s">
        <v>158</v>
      </c>
      <c r="E1604" s="230" t="s">
        <v>21</v>
      </c>
      <c r="F1604" s="231" t="s">
        <v>822</v>
      </c>
      <c r="G1604" s="229"/>
      <c r="H1604" s="230" t="s">
        <v>21</v>
      </c>
      <c r="I1604" s="232"/>
      <c r="J1604" s="229"/>
      <c r="K1604" s="229"/>
      <c r="L1604" s="233"/>
      <c r="M1604" s="234"/>
      <c r="N1604" s="235"/>
      <c r="O1604" s="235"/>
      <c r="P1604" s="235"/>
      <c r="Q1604" s="235"/>
      <c r="R1604" s="235"/>
      <c r="S1604" s="235"/>
      <c r="T1604" s="236"/>
      <c r="AT1604" s="237" t="s">
        <v>158</v>
      </c>
      <c r="AU1604" s="237" t="s">
        <v>84</v>
      </c>
      <c r="AV1604" s="11" t="s">
        <v>77</v>
      </c>
      <c r="AW1604" s="11" t="s">
        <v>35</v>
      </c>
      <c r="AX1604" s="11" t="s">
        <v>72</v>
      </c>
      <c r="AY1604" s="237" t="s">
        <v>147</v>
      </c>
    </row>
    <row r="1605" s="12" customFormat="1">
      <c r="B1605" s="238"/>
      <c r="C1605" s="239"/>
      <c r="D1605" s="225" t="s">
        <v>158</v>
      </c>
      <c r="E1605" s="240" t="s">
        <v>21</v>
      </c>
      <c r="F1605" s="241" t="s">
        <v>2069</v>
      </c>
      <c r="G1605" s="239"/>
      <c r="H1605" s="242">
        <v>5</v>
      </c>
      <c r="I1605" s="243"/>
      <c r="J1605" s="239"/>
      <c r="K1605" s="239"/>
      <c r="L1605" s="244"/>
      <c r="M1605" s="245"/>
      <c r="N1605" s="246"/>
      <c r="O1605" s="246"/>
      <c r="P1605" s="246"/>
      <c r="Q1605" s="246"/>
      <c r="R1605" s="246"/>
      <c r="S1605" s="246"/>
      <c r="T1605" s="247"/>
      <c r="AT1605" s="248" t="s">
        <v>158</v>
      </c>
      <c r="AU1605" s="248" t="s">
        <v>84</v>
      </c>
      <c r="AV1605" s="12" t="s">
        <v>84</v>
      </c>
      <c r="AW1605" s="12" t="s">
        <v>35</v>
      </c>
      <c r="AX1605" s="12" t="s">
        <v>72</v>
      </c>
      <c r="AY1605" s="248" t="s">
        <v>147</v>
      </c>
    </row>
    <row r="1606" s="13" customFormat="1">
      <c r="B1606" s="249"/>
      <c r="C1606" s="250"/>
      <c r="D1606" s="225" t="s">
        <v>158</v>
      </c>
      <c r="E1606" s="251" t="s">
        <v>21</v>
      </c>
      <c r="F1606" s="252" t="s">
        <v>161</v>
      </c>
      <c r="G1606" s="250"/>
      <c r="H1606" s="253">
        <v>5</v>
      </c>
      <c r="I1606" s="254"/>
      <c r="J1606" s="250"/>
      <c r="K1606" s="250"/>
      <c r="L1606" s="255"/>
      <c r="M1606" s="256"/>
      <c r="N1606" s="257"/>
      <c r="O1606" s="257"/>
      <c r="P1606" s="257"/>
      <c r="Q1606" s="257"/>
      <c r="R1606" s="257"/>
      <c r="S1606" s="257"/>
      <c r="T1606" s="258"/>
      <c r="AT1606" s="259" t="s">
        <v>158</v>
      </c>
      <c r="AU1606" s="259" t="s">
        <v>84</v>
      </c>
      <c r="AV1606" s="13" t="s">
        <v>154</v>
      </c>
      <c r="AW1606" s="13" t="s">
        <v>35</v>
      </c>
      <c r="AX1606" s="13" t="s">
        <v>77</v>
      </c>
      <c r="AY1606" s="259" t="s">
        <v>147</v>
      </c>
    </row>
    <row r="1607" s="1" customFormat="1" ht="16.5" customHeight="1">
      <c r="B1607" s="45"/>
      <c r="C1607" s="260" t="s">
        <v>2083</v>
      </c>
      <c r="D1607" s="260" t="s">
        <v>237</v>
      </c>
      <c r="E1607" s="261" t="s">
        <v>2084</v>
      </c>
      <c r="F1607" s="262" t="s">
        <v>2085</v>
      </c>
      <c r="G1607" s="263" t="s">
        <v>367</v>
      </c>
      <c r="H1607" s="264">
        <v>1</v>
      </c>
      <c r="I1607" s="265"/>
      <c r="J1607" s="266">
        <f>ROUND(I1607*H1607,2)</f>
        <v>0</v>
      </c>
      <c r="K1607" s="262" t="s">
        <v>153</v>
      </c>
      <c r="L1607" s="267"/>
      <c r="M1607" s="268" t="s">
        <v>21</v>
      </c>
      <c r="N1607" s="269" t="s">
        <v>43</v>
      </c>
      <c r="O1607" s="46"/>
      <c r="P1607" s="222">
        <f>O1607*H1607</f>
        <v>0</v>
      </c>
      <c r="Q1607" s="222">
        <v>0.024709999999999999</v>
      </c>
      <c r="R1607" s="222">
        <f>Q1607*H1607</f>
        <v>0.024709999999999999</v>
      </c>
      <c r="S1607" s="222">
        <v>0</v>
      </c>
      <c r="T1607" s="223">
        <f>S1607*H1607</f>
        <v>0</v>
      </c>
      <c r="AR1607" s="23" t="s">
        <v>347</v>
      </c>
      <c r="AT1607" s="23" t="s">
        <v>237</v>
      </c>
      <c r="AU1607" s="23" t="s">
        <v>84</v>
      </c>
      <c r="AY1607" s="23" t="s">
        <v>147</v>
      </c>
      <c r="BE1607" s="224">
        <f>IF(N1607="základní",J1607,0)</f>
        <v>0</v>
      </c>
      <c r="BF1607" s="224">
        <f>IF(N1607="snížená",J1607,0)</f>
        <v>0</v>
      </c>
      <c r="BG1607" s="224">
        <f>IF(N1607="zákl. přenesená",J1607,0)</f>
        <v>0</v>
      </c>
      <c r="BH1607" s="224">
        <f>IF(N1607="sníž. přenesená",J1607,0)</f>
        <v>0</v>
      </c>
      <c r="BI1607" s="224">
        <f>IF(N1607="nulová",J1607,0)</f>
        <v>0</v>
      </c>
      <c r="BJ1607" s="23" t="s">
        <v>77</v>
      </c>
      <c r="BK1607" s="224">
        <f>ROUND(I1607*H1607,2)</f>
        <v>0</v>
      </c>
      <c r="BL1607" s="23" t="s">
        <v>248</v>
      </c>
      <c r="BM1607" s="23" t="s">
        <v>2086</v>
      </c>
    </row>
    <row r="1608" s="11" customFormat="1">
      <c r="B1608" s="228"/>
      <c r="C1608" s="229"/>
      <c r="D1608" s="225" t="s">
        <v>158</v>
      </c>
      <c r="E1608" s="230" t="s">
        <v>21</v>
      </c>
      <c r="F1608" s="231" t="s">
        <v>822</v>
      </c>
      <c r="G1608" s="229"/>
      <c r="H1608" s="230" t="s">
        <v>21</v>
      </c>
      <c r="I1608" s="232"/>
      <c r="J1608" s="229"/>
      <c r="K1608" s="229"/>
      <c r="L1608" s="233"/>
      <c r="M1608" s="234"/>
      <c r="N1608" s="235"/>
      <c r="O1608" s="235"/>
      <c r="P1608" s="235"/>
      <c r="Q1608" s="235"/>
      <c r="R1608" s="235"/>
      <c r="S1608" s="235"/>
      <c r="T1608" s="236"/>
      <c r="AT1608" s="237" t="s">
        <v>158</v>
      </c>
      <c r="AU1608" s="237" t="s">
        <v>84</v>
      </c>
      <c r="AV1608" s="11" t="s">
        <v>77</v>
      </c>
      <c r="AW1608" s="11" t="s">
        <v>35</v>
      </c>
      <c r="AX1608" s="11" t="s">
        <v>72</v>
      </c>
      <c r="AY1608" s="237" t="s">
        <v>147</v>
      </c>
    </row>
    <row r="1609" s="12" customFormat="1">
      <c r="B1609" s="238"/>
      <c r="C1609" s="239"/>
      <c r="D1609" s="225" t="s">
        <v>158</v>
      </c>
      <c r="E1609" s="240" t="s">
        <v>21</v>
      </c>
      <c r="F1609" s="241" t="s">
        <v>2071</v>
      </c>
      <c r="G1609" s="239"/>
      <c r="H1609" s="242">
        <v>1</v>
      </c>
      <c r="I1609" s="243"/>
      <c r="J1609" s="239"/>
      <c r="K1609" s="239"/>
      <c r="L1609" s="244"/>
      <c r="M1609" s="245"/>
      <c r="N1609" s="246"/>
      <c r="O1609" s="246"/>
      <c r="P1609" s="246"/>
      <c r="Q1609" s="246"/>
      <c r="R1609" s="246"/>
      <c r="S1609" s="246"/>
      <c r="T1609" s="247"/>
      <c r="AT1609" s="248" t="s">
        <v>158</v>
      </c>
      <c r="AU1609" s="248" t="s">
        <v>84</v>
      </c>
      <c r="AV1609" s="12" t="s">
        <v>84</v>
      </c>
      <c r="AW1609" s="12" t="s">
        <v>35</v>
      </c>
      <c r="AX1609" s="12" t="s">
        <v>72</v>
      </c>
      <c r="AY1609" s="248" t="s">
        <v>147</v>
      </c>
    </row>
    <row r="1610" s="13" customFormat="1">
      <c r="B1610" s="249"/>
      <c r="C1610" s="250"/>
      <c r="D1610" s="225" t="s">
        <v>158</v>
      </c>
      <c r="E1610" s="251" t="s">
        <v>21</v>
      </c>
      <c r="F1610" s="252" t="s">
        <v>161</v>
      </c>
      <c r="G1610" s="250"/>
      <c r="H1610" s="253">
        <v>1</v>
      </c>
      <c r="I1610" s="254"/>
      <c r="J1610" s="250"/>
      <c r="K1610" s="250"/>
      <c r="L1610" s="255"/>
      <c r="M1610" s="256"/>
      <c r="N1610" s="257"/>
      <c r="O1610" s="257"/>
      <c r="P1610" s="257"/>
      <c r="Q1610" s="257"/>
      <c r="R1610" s="257"/>
      <c r="S1610" s="257"/>
      <c r="T1610" s="258"/>
      <c r="AT1610" s="259" t="s">
        <v>158</v>
      </c>
      <c r="AU1610" s="259" t="s">
        <v>84</v>
      </c>
      <c r="AV1610" s="13" t="s">
        <v>154</v>
      </c>
      <c r="AW1610" s="13" t="s">
        <v>35</v>
      </c>
      <c r="AX1610" s="13" t="s">
        <v>77</v>
      </c>
      <c r="AY1610" s="259" t="s">
        <v>147</v>
      </c>
    </row>
    <row r="1611" s="1" customFormat="1" ht="16.5" customHeight="1">
      <c r="B1611" s="45"/>
      <c r="C1611" s="260" t="s">
        <v>2087</v>
      </c>
      <c r="D1611" s="260" t="s">
        <v>237</v>
      </c>
      <c r="E1611" s="261" t="s">
        <v>2088</v>
      </c>
      <c r="F1611" s="262" t="s">
        <v>2089</v>
      </c>
      <c r="G1611" s="263" t="s">
        <v>367</v>
      </c>
      <c r="H1611" s="264">
        <v>2</v>
      </c>
      <c r="I1611" s="265"/>
      <c r="J1611" s="266">
        <f>ROUND(I1611*H1611,2)</f>
        <v>0</v>
      </c>
      <c r="K1611" s="262" t="s">
        <v>153</v>
      </c>
      <c r="L1611" s="267"/>
      <c r="M1611" s="268" t="s">
        <v>21</v>
      </c>
      <c r="N1611" s="269" t="s">
        <v>43</v>
      </c>
      <c r="O1611" s="46"/>
      <c r="P1611" s="222">
        <f>O1611*H1611</f>
        <v>0</v>
      </c>
      <c r="Q1611" s="222">
        <v>0.026190000000000001</v>
      </c>
      <c r="R1611" s="222">
        <f>Q1611*H1611</f>
        <v>0.052380000000000003</v>
      </c>
      <c r="S1611" s="222">
        <v>0</v>
      </c>
      <c r="T1611" s="223">
        <f>S1611*H1611</f>
        <v>0</v>
      </c>
      <c r="AR1611" s="23" t="s">
        <v>347</v>
      </c>
      <c r="AT1611" s="23" t="s">
        <v>237</v>
      </c>
      <c r="AU1611" s="23" t="s">
        <v>84</v>
      </c>
      <c r="AY1611" s="23" t="s">
        <v>147</v>
      </c>
      <c r="BE1611" s="224">
        <f>IF(N1611="základní",J1611,0)</f>
        <v>0</v>
      </c>
      <c r="BF1611" s="224">
        <f>IF(N1611="snížená",J1611,0)</f>
        <v>0</v>
      </c>
      <c r="BG1611" s="224">
        <f>IF(N1611="zákl. přenesená",J1611,0)</f>
        <v>0</v>
      </c>
      <c r="BH1611" s="224">
        <f>IF(N1611="sníž. přenesená",J1611,0)</f>
        <v>0</v>
      </c>
      <c r="BI1611" s="224">
        <f>IF(N1611="nulová",J1611,0)</f>
        <v>0</v>
      </c>
      <c r="BJ1611" s="23" t="s">
        <v>77</v>
      </c>
      <c r="BK1611" s="224">
        <f>ROUND(I1611*H1611,2)</f>
        <v>0</v>
      </c>
      <c r="BL1611" s="23" t="s">
        <v>248</v>
      </c>
      <c r="BM1611" s="23" t="s">
        <v>2090</v>
      </c>
    </row>
    <row r="1612" s="11" customFormat="1">
      <c r="B1612" s="228"/>
      <c r="C1612" s="229"/>
      <c r="D1612" s="225" t="s">
        <v>158</v>
      </c>
      <c r="E1612" s="230" t="s">
        <v>21</v>
      </c>
      <c r="F1612" s="231" t="s">
        <v>822</v>
      </c>
      <c r="G1612" s="229"/>
      <c r="H1612" s="230" t="s">
        <v>21</v>
      </c>
      <c r="I1612" s="232"/>
      <c r="J1612" s="229"/>
      <c r="K1612" s="229"/>
      <c r="L1612" s="233"/>
      <c r="M1612" s="234"/>
      <c r="N1612" s="235"/>
      <c r="O1612" s="235"/>
      <c r="P1612" s="235"/>
      <c r="Q1612" s="235"/>
      <c r="R1612" s="235"/>
      <c r="S1612" s="235"/>
      <c r="T1612" s="236"/>
      <c r="AT1612" s="237" t="s">
        <v>158</v>
      </c>
      <c r="AU1612" s="237" t="s">
        <v>84</v>
      </c>
      <c r="AV1612" s="11" t="s">
        <v>77</v>
      </c>
      <c r="AW1612" s="11" t="s">
        <v>35</v>
      </c>
      <c r="AX1612" s="11" t="s">
        <v>72</v>
      </c>
      <c r="AY1612" s="237" t="s">
        <v>147</v>
      </c>
    </row>
    <row r="1613" s="12" customFormat="1">
      <c r="B1613" s="238"/>
      <c r="C1613" s="239"/>
      <c r="D1613" s="225" t="s">
        <v>158</v>
      </c>
      <c r="E1613" s="240" t="s">
        <v>21</v>
      </c>
      <c r="F1613" s="241" t="s">
        <v>2072</v>
      </c>
      <c r="G1613" s="239"/>
      <c r="H1613" s="242">
        <v>2</v>
      </c>
      <c r="I1613" s="243"/>
      <c r="J1613" s="239"/>
      <c r="K1613" s="239"/>
      <c r="L1613" s="244"/>
      <c r="M1613" s="245"/>
      <c r="N1613" s="246"/>
      <c r="O1613" s="246"/>
      <c r="P1613" s="246"/>
      <c r="Q1613" s="246"/>
      <c r="R1613" s="246"/>
      <c r="S1613" s="246"/>
      <c r="T1613" s="247"/>
      <c r="AT1613" s="248" t="s">
        <v>158</v>
      </c>
      <c r="AU1613" s="248" t="s">
        <v>84</v>
      </c>
      <c r="AV1613" s="12" t="s">
        <v>84</v>
      </c>
      <c r="AW1613" s="12" t="s">
        <v>35</v>
      </c>
      <c r="AX1613" s="12" t="s">
        <v>72</v>
      </c>
      <c r="AY1613" s="248" t="s">
        <v>147</v>
      </c>
    </row>
    <row r="1614" s="13" customFormat="1">
      <c r="B1614" s="249"/>
      <c r="C1614" s="250"/>
      <c r="D1614" s="225" t="s">
        <v>158</v>
      </c>
      <c r="E1614" s="251" t="s">
        <v>21</v>
      </c>
      <c r="F1614" s="252" t="s">
        <v>161</v>
      </c>
      <c r="G1614" s="250"/>
      <c r="H1614" s="253">
        <v>2</v>
      </c>
      <c r="I1614" s="254"/>
      <c r="J1614" s="250"/>
      <c r="K1614" s="250"/>
      <c r="L1614" s="255"/>
      <c r="M1614" s="256"/>
      <c r="N1614" s="257"/>
      <c r="O1614" s="257"/>
      <c r="P1614" s="257"/>
      <c r="Q1614" s="257"/>
      <c r="R1614" s="257"/>
      <c r="S1614" s="257"/>
      <c r="T1614" s="258"/>
      <c r="AT1614" s="259" t="s">
        <v>158</v>
      </c>
      <c r="AU1614" s="259" t="s">
        <v>84</v>
      </c>
      <c r="AV1614" s="13" t="s">
        <v>154</v>
      </c>
      <c r="AW1614" s="13" t="s">
        <v>35</v>
      </c>
      <c r="AX1614" s="13" t="s">
        <v>77</v>
      </c>
      <c r="AY1614" s="259" t="s">
        <v>147</v>
      </c>
    </row>
    <row r="1615" s="1" customFormat="1" ht="25.5" customHeight="1">
      <c r="B1615" s="45"/>
      <c r="C1615" s="260" t="s">
        <v>2091</v>
      </c>
      <c r="D1615" s="260" t="s">
        <v>237</v>
      </c>
      <c r="E1615" s="261" t="s">
        <v>2092</v>
      </c>
      <c r="F1615" s="262" t="s">
        <v>2093</v>
      </c>
      <c r="G1615" s="263" t="s">
        <v>367</v>
      </c>
      <c r="H1615" s="264">
        <v>2</v>
      </c>
      <c r="I1615" s="265"/>
      <c r="J1615" s="266">
        <f>ROUND(I1615*H1615,2)</f>
        <v>0</v>
      </c>
      <c r="K1615" s="262" t="s">
        <v>21</v>
      </c>
      <c r="L1615" s="267"/>
      <c r="M1615" s="268" t="s">
        <v>21</v>
      </c>
      <c r="N1615" s="269" t="s">
        <v>43</v>
      </c>
      <c r="O1615" s="46"/>
      <c r="P1615" s="222">
        <f>O1615*H1615</f>
        <v>0</v>
      </c>
      <c r="Q1615" s="222">
        <v>0.02598</v>
      </c>
      <c r="R1615" s="222">
        <f>Q1615*H1615</f>
        <v>0.051959999999999999</v>
      </c>
      <c r="S1615" s="222">
        <v>0</v>
      </c>
      <c r="T1615" s="223">
        <f>S1615*H1615</f>
        <v>0</v>
      </c>
      <c r="AR1615" s="23" t="s">
        <v>347</v>
      </c>
      <c r="AT1615" s="23" t="s">
        <v>237</v>
      </c>
      <c r="AU1615" s="23" t="s">
        <v>84</v>
      </c>
      <c r="AY1615" s="23" t="s">
        <v>147</v>
      </c>
      <c r="BE1615" s="224">
        <f>IF(N1615="základní",J1615,0)</f>
        <v>0</v>
      </c>
      <c r="BF1615" s="224">
        <f>IF(N1615="snížená",J1615,0)</f>
        <v>0</v>
      </c>
      <c r="BG1615" s="224">
        <f>IF(N1615="zákl. přenesená",J1615,0)</f>
        <v>0</v>
      </c>
      <c r="BH1615" s="224">
        <f>IF(N1615="sníž. přenesená",J1615,0)</f>
        <v>0</v>
      </c>
      <c r="BI1615" s="224">
        <f>IF(N1615="nulová",J1615,0)</f>
        <v>0</v>
      </c>
      <c r="BJ1615" s="23" t="s">
        <v>77</v>
      </c>
      <c r="BK1615" s="224">
        <f>ROUND(I1615*H1615,2)</f>
        <v>0</v>
      </c>
      <c r="BL1615" s="23" t="s">
        <v>248</v>
      </c>
      <c r="BM1615" s="23" t="s">
        <v>2094</v>
      </c>
    </row>
    <row r="1616" s="11" customFormat="1">
      <c r="B1616" s="228"/>
      <c r="C1616" s="229"/>
      <c r="D1616" s="225" t="s">
        <v>158</v>
      </c>
      <c r="E1616" s="230" t="s">
        <v>21</v>
      </c>
      <c r="F1616" s="231" t="s">
        <v>822</v>
      </c>
      <c r="G1616" s="229"/>
      <c r="H1616" s="230" t="s">
        <v>21</v>
      </c>
      <c r="I1616" s="232"/>
      <c r="J1616" s="229"/>
      <c r="K1616" s="229"/>
      <c r="L1616" s="233"/>
      <c r="M1616" s="234"/>
      <c r="N1616" s="235"/>
      <c r="O1616" s="235"/>
      <c r="P1616" s="235"/>
      <c r="Q1616" s="235"/>
      <c r="R1616" s="235"/>
      <c r="S1616" s="235"/>
      <c r="T1616" s="236"/>
      <c r="AT1616" s="237" t="s">
        <v>158</v>
      </c>
      <c r="AU1616" s="237" t="s">
        <v>84</v>
      </c>
      <c r="AV1616" s="11" t="s">
        <v>77</v>
      </c>
      <c r="AW1616" s="11" t="s">
        <v>35</v>
      </c>
      <c r="AX1616" s="11" t="s">
        <v>72</v>
      </c>
      <c r="AY1616" s="237" t="s">
        <v>147</v>
      </c>
    </row>
    <row r="1617" s="12" customFormat="1">
      <c r="B1617" s="238"/>
      <c r="C1617" s="239"/>
      <c r="D1617" s="225" t="s">
        <v>158</v>
      </c>
      <c r="E1617" s="240" t="s">
        <v>21</v>
      </c>
      <c r="F1617" s="241" t="s">
        <v>2073</v>
      </c>
      <c r="G1617" s="239"/>
      <c r="H1617" s="242">
        <v>2</v>
      </c>
      <c r="I1617" s="243"/>
      <c r="J1617" s="239"/>
      <c r="K1617" s="239"/>
      <c r="L1617" s="244"/>
      <c r="M1617" s="245"/>
      <c r="N1617" s="246"/>
      <c r="O1617" s="246"/>
      <c r="P1617" s="246"/>
      <c r="Q1617" s="246"/>
      <c r="R1617" s="246"/>
      <c r="S1617" s="246"/>
      <c r="T1617" s="247"/>
      <c r="AT1617" s="248" t="s">
        <v>158</v>
      </c>
      <c r="AU1617" s="248" t="s">
        <v>84</v>
      </c>
      <c r="AV1617" s="12" t="s">
        <v>84</v>
      </c>
      <c r="AW1617" s="12" t="s">
        <v>35</v>
      </c>
      <c r="AX1617" s="12" t="s">
        <v>77</v>
      </c>
      <c r="AY1617" s="248" t="s">
        <v>147</v>
      </c>
    </row>
    <row r="1618" s="1" customFormat="1" ht="25.5" customHeight="1">
      <c r="B1618" s="45"/>
      <c r="C1618" s="260" t="s">
        <v>2095</v>
      </c>
      <c r="D1618" s="260" t="s">
        <v>237</v>
      </c>
      <c r="E1618" s="261" t="s">
        <v>2096</v>
      </c>
      <c r="F1618" s="262" t="s">
        <v>2097</v>
      </c>
      <c r="G1618" s="263" t="s">
        <v>367</v>
      </c>
      <c r="H1618" s="264">
        <v>1</v>
      </c>
      <c r="I1618" s="265"/>
      <c r="J1618" s="266">
        <f>ROUND(I1618*H1618,2)</f>
        <v>0</v>
      </c>
      <c r="K1618" s="262" t="s">
        <v>21</v>
      </c>
      <c r="L1618" s="267"/>
      <c r="M1618" s="268" t="s">
        <v>21</v>
      </c>
      <c r="N1618" s="269" t="s">
        <v>43</v>
      </c>
      <c r="O1618" s="46"/>
      <c r="P1618" s="222">
        <f>O1618*H1618</f>
        <v>0</v>
      </c>
      <c r="Q1618" s="222">
        <v>0.027699999999999999</v>
      </c>
      <c r="R1618" s="222">
        <f>Q1618*H1618</f>
        <v>0.027699999999999999</v>
      </c>
      <c r="S1618" s="222">
        <v>0</v>
      </c>
      <c r="T1618" s="223">
        <f>S1618*H1618</f>
        <v>0</v>
      </c>
      <c r="AR1618" s="23" t="s">
        <v>347</v>
      </c>
      <c r="AT1618" s="23" t="s">
        <v>237</v>
      </c>
      <c r="AU1618" s="23" t="s">
        <v>84</v>
      </c>
      <c r="AY1618" s="23" t="s">
        <v>147</v>
      </c>
      <c r="BE1618" s="224">
        <f>IF(N1618="základní",J1618,0)</f>
        <v>0</v>
      </c>
      <c r="BF1618" s="224">
        <f>IF(N1618="snížená",J1618,0)</f>
        <v>0</v>
      </c>
      <c r="BG1618" s="224">
        <f>IF(N1618="zákl. přenesená",J1618,0)</f>
        <v>0</v>
      </c>
      <c r="BH1618" s="224">
        <f>IF(N1618="sníž. přenesená",J1618,0)</f>
        <v>0</v>
      </c>
      <c r="BI1618" s="224">
        <f>IF(N1618="nulová",J1618,0)</f>
        <v>0</v>
      </c>
      <c r="BJ1618" s="23" t="s">
        <v>77</v>
      </c>
      <c r="BK1618" s="224">
        <f>ROUND(I1618*H1618,2)</f>
        <v>0</v>
      </c>
      <c r="BL1618" s="23" t="s">
        <v>248</v>
      </c>
      <c r="BM1618" s="23" t="s">
        <v>2098</v>
      </c>
    </row>
    <row r="1619" s="11" customFormat="1">
      <c r="B1619" s="228"/>
      <c r="C1619" s="229"/>
      <c r="D1619" s="225" t="s">
        <v>158</v>
      </c>
      <c r="E1619" s="230" t="s">
        <v>21</v>
      </c>
      <c r="F1619" s="231" t="s">
        <v>822</v>
      </c>
      <c r="G1619" s="229"/>
      <c r="H1619" s="230" t="s">
        <v>21</v>
      </c>
      <c r="I1619" s="232"/>
      <c r="J1619" s="229"/>
      <c r="K1619" s="229"/>
      <c r="L1619" s="233"/>
      <c r="M1619" s="234"/>
      <c r="N1619" s="235"/>
      <c r="O1619" s="235"/>
      <c r="P1619" s="235"/>
      <c r="Q1619" s="235"/>
      <c r="R1619" s="235"/>
      <c r="S1619" s="235"/>
      <c r="T1619" s="236"/>
      <c r="AT1619" s="237" t="s">
        <v>158</v>
      </c>
      <c r="AU1619" s="237" t="s">
        <v>84</v>
      </c>
      <c r="AV1619" s="11" t="s">
        <v>77</v>
      </c>
      <c r="AW1619" s="11" t="s">
        <v>35</v>
      </c>
      <c r="AX1619" s="11" t="s">
        <v>72</v>
      </c>
      <c r="AY1619" s="237" t="s">
        <v>147</v>
      </c>
    </row>
    <row r="1620" s="12" customFormat="1">
      <c r="B1620" s="238"/>
      <c r="C1620" s="239"/>
      <c r="D1620" s="225" t="s">
        <v>158</v>
      </c>
      <c r="E1620" s="240" t="s">
        <v>21</v>
      </c>
      <c r="F1620" s="241" t="s">
        <v>2074</v>
      </c>
      <c r="G1620" s="239"/>
      <c r="H1620" s="242">
        <v>1</v>
      </c>
      <c r="I1620" s="243"/>
      <c r="J1620" s="239"/>
      <c r="K1620" s="239"/>
      <c r="L1620" s="244"/>
      <c r="M1620" s="245"/>
      <c r="N1620" s="246"/>
      <c r="O1620" s="246"/>
      <c r="P1620" s="246"/>
      <c r="Q1620" s="246"/>
      <c r="R1620" s="246"/>
      <c r="S1620" s="246"/>
      <c r="T1620" s="247"/>
      <c r="AT1620" s="248" t="s">
        <v>158</v>
      </c>
      <c r="AU1620" s="248" t="s">
        <v>84</v>
      </c>
      <c r="AV1620" s="12" t="s">
        <v>84</v>
      </c>
      <c r="AW1620" s="12" t="s">
        <v>35</v>
      </c>
      <c r="AX1620" s="12" t="s">
        <v>72</v>
      </c>
      <c r="AY1620" s="248" t="s">
        <v>147</v>
      </c>
    </row>
    <row r="1621" s="13" customFormat="1">
      <c r="B1621" s="249"/>
      <c r="C1621" s="250"/>
      <c r="D1621" s="225" t="s">
        <v>158</v>
      </c>
      <c r="E1621" s="251" t="s">
        <v>21</v>
      </c>
      <c r="F1621" s="252" t="s">
        <v>161</v>
      </c>
      <c r="G1621" s="250"/>
      <c r="H1621" s="253">
        <v>1</v>
      </c>
      <c r="I1621" s="254"/>
      <c r="J1621" s="250"/>
      <c r="K1621" s="250"/>
      <c r="L1621" s="255"/>
      <c r="M1621" s="256"/>
      <c r="N1621" s="257"/>
      <c r="O1621" s="257"/>
      <c r="P1621" s="257"/>
      <c r="Q1621" s="257"/>
      <c r="R1621" s="257"/>
      <c r="S1621" s="257"/>
      <c r="T1621" s="258"/>
      <c r="AT1621" s="259" t="s">
        <v>158</v>
      </c>
      <c r="AU1621" s="259" t="s">
        <v>84</v>
      </c>
      <c r="AV1621" s="13" t="s">
        <v>154</v>
      </c>
      <c r="AW1621" s="13" t="s">
        <v>35</v>
      </c>
      <c r="AX1621" s="13" t="s">
        <v>77</v>
      </c>
      <c r="AY1621" s="259" t="s">
        <v>147</v>
      </c>
    </row>
    <row r="1622" s="1" customFormat="1" ht="38.25" customHeight="1">
      <c r="B1622" s="45"/>
      <c r="C1622" s="213" t="s">
        <v>2099</v>
      </c>
      <c r="D1622" s="213" t="s">
        <v>149</v>
      </c>
      <c r="E1622" s="214" t="s">
        <v>2100</v>
      </c>
      <c r="F1622" s="215" t="s">
        <v>2101</v>
      </c>
      <c r="G1622" s="216" t="s">
        <v>367</v>
      </c>
      <c r="H1622" s="217">
        <v>1</v>
      </c>
      <c r="I1622" s="218"/>
      <c r="J1622" s="219">
        <f>ROUND(I1622*H1622,2)</f>
        <v>0</v>
      </c>
      <c r="K1622" s="215" t="s">
        <v>153</v>
      </c>
      <c r="L1622" s="71"/>
      <c r="M1622" s="220" t="s">
        <v>21</v>
      </c>
      <c r="N1622" s="221" t="s">
        <v>43</v>
      </c>
      <c r="O1622" s="46"/>
      <c r="P1622" s="222">
        <f>O1622*H1622</f>
        <v>0</v>
      </c>
      <c r="Q1622" s="222">
        <v>0</v>
      </c>
      <c r="R1622" s="222">
        <f>Q1622*H1622</f>
        <v>0</v>
      </c>
      <c r="S1622" s="222">
        <v>0</v>
      </c>
      <c r="T1622" s="223">
        <f>S1622*H1622</f>
        <v>0</v>
      </c>
      <c r="AR1622" s="23" t="s">
        <v>248</v>
      </c>
      <c r="AT1622" s="23" t="s">
        <v>149</v>
      </c>
      <c r="AU1622" s="23" t="s">
        <v>84</v>
      </c>
      <c r="AY1622" s="23" t="s">
        <v>147</v>
      </c>
      <c r="BE1622" s="224">
        <f>IF(N1622="základní",J1622,0)</f>
        <v>0</v>
      </c>
      <c r="BF1622" s="224">
        <f>IF(N1622="snížená",J1622,0)</f>
        <v>0</v>
      </c>
      <c r="BG1622" s="224">
        <f>IF(N1622="zákl. přenesená",J1622,0)</f>
        <v>0</v>
      </c>
      <c r="BH1622" s="224">
        <f>IF(N1622="sníž. přenesená",J1622,0)</f>
        <v>0</v>
      </c>
      <c r="BI1622" s="224">
        <f>IF(N1622="nulová",J1622,0)</f>
        <v>0</v>
      </c>
      <c r="BJ1622" s="23" t="s">
        <v>77</v>
      </c>
      <c r="BK1622" s="224">
        <f>ROUND(I1622*H1622,2)</f>
        <v>0</v>
      </c>
      <c r="BL1622" s="23" t="s">
        <v>248</v>
      </c>
      <c r="BM1622" s="23" t="s">
        <v>2102</v>
      </c>
    </row>
    <row r="1623" s="1" customFormat="1">
      <c r="B1623" s="45"/>
      <c r="C1623" s="73"/>
      <c r="D1623" s="225" t="s">
        <v>156</v>
      </c>
      <c r="E1623" s="73"/>
      <c r="F1623" s="226" t="s">
        <v>2068</v>
      </c>
      <c r="G1623" s="73"/>
      <c r="H1623" s="73"/>
      <c r="I1623" s="184"/>
      <c r="J1623" s="73"/>
      <c r="K1623" s="73"/>
      <c r="L1623" s="71"/>
      <c r="M1623" s="227"/>
      <c r="N1623" s="46"/>
      <c r="O1623" s="46"/>
      <c r="P1623" s="46"/>
      <c r="Q1623" s="46"/>
      <c r="R1623" s="46"/>
      <c r="S1623" s="46"/>
      <c r="T1623" s="94"/>
      <c r="AT1623" s="23" t="s">
        <v>156</v>
      </c>
      <c r="AU1623" s="23" t="s">
        <v>84</v>
      </c>
    </row>
    <row r="1624" s="11" customFormat="1">
      <c r="B1624" s="228"/>
      <c r="C1624" s="229"/>
      <c r="D1624" s="225" t="s">
        <v>158</v>
      </c>
      <c r="E1624" s="230" t="s">
        <v>21</v>
      </c>
      <c r="F1624" s="231" t="s">
        <v>822</v>
      </c>
      <c r="G1624" s="229"/>
      <c r="H1624" s="230" t="s">
        <v>21</v>
      </c>
      <c r="I1624" s="232"/>
      <c r="J1624" s="229"/>
      <c r="K1624" s="229"/>
      <c r="L1624" s="233"/>
      <c r="M1624" s="234"/>
      <c r="N1624" s="235"/>
      <c r="O1624" s="235"/>
      <c r="P1624" s="235"/>
      <c r="Q1624" s="235"/>
      <c r="R1624" s="235"/>
      <c r="S1624" s="235"/>
      <c r="T1624" s="236"/>
      <c r="AT1624" s="237" t="s">
        <v>158</v>
      </c>
      <c r="AU1624" s="237" t="s">
        <v>84</v>
      </c>
      <c r="AV1624" s="11" t="s">
        <v>77</v>
      </c>
      <c r="AW1624" s="11" t="s">
        <v>35</v>
      </c>
      <c r="AX1624" s="11" t="s">
        <v>72</v>
      </c>
      <c r="AY1624" s="237" t="s">
        <v>147</v>
      </c>
    </row>
    <row r="1625" s="12" customFormat="1">
      <c r="B1625" s="238"/>
      <c r="C1625" s="239"/>
      <c r="D1625" s="225" t="s">
        <v>158</v>
      </c>
      <c r="E1625" s="240" t="s">
        <v>21</v>
      </c>
      <c r="F1625" s="241" t="s">
        <v>2103</v>
      </c>
      <c r="G1625" s="239"/>
      <c r="H1625" s="242">
        <v>1</v>
      </c>
      <c r="I1625" s="243"/>
      <c r="J1625" s="239"/>
      <c r="K1625" s="239"/>
      <c r="L1625" s="244"/>
      <c r="M1625" s="245"/>
      <c r="N1625" s="246"/>
      <c r="O1625" s="246"/>
      <c r="P1625" s="246"/>
      <c r="Q1625" s="246"/>
      <c r="R1625" s="246"/>
      <c r="S1625" s="246"/>
      <c r="T1625" s="247"/>
      <c r="AT1625" s="248" t="s">
        <v>158</v>
      </c>
      <c r="AU1625" s="248" t="s">
        <v>84</v>
      </c>
      <c r="AV1625" s="12" t="s">
        <v>84</v>
      </c>
      <c r="AW1625" s="12" t="s">
        <v>35</v>
      </c>
      <c r="AX1625" s="12" t="s">
        <v>77</v>
      </c>
      <c r="AY1625" s="248" t="s">
        <v>147</v>
      </c>
    </row>
    <row r="1626" s="1" customFormat="1" ht="25.5" customHeight="1">
      <c r="B1626" s="45"/>
      <c r="C1626" s="260" t="s">
        <v>2104</v>
      </c>
      <c r="D1626" s="260" t="s">
        <v>237</v>
      </c>
      <c r="E1626" s="261" t="s">
        <v>2105</v>
      </c>
      <c r="F1626" s="262" t="s">
        <v>2106</v>
      </c>
      <c r="G1626" s="263" t="s">
        <v>367</v>
      </c>
      <c r="H1626" s="264">
        <v>1</v>
      </c>
      <c r="I1626" s="265"/>
      <c r="J1626" s="266">
        <f>ROUND(I1626*H1626,2)</f>
        <v>0</v>
      </c>
      <c r="K1626" s="262" t="s">
        <v>153</v>
      </c>
      <c r="L1626" s="267"/>
      <c r="M1626" s="268" t="s">
        <v>21</v>
      </c>
      <c r="N1626" s="269" t="s">
        <v>43</v>
      </c>
      <c r="O1626" s="46"/>
      <c r="P1626" s="222">
        <f>O1626*H1626</f>
        <v>0</v>
      </c>
      <c r="Q1626" s="222">
        <v>0.036999999999999998</v>
      </c>
      <c r="R1626" s="222">
        <f>Q1626*H1626</f>
        <v>0.036999999999999998</v>
      </c>
      <c r="S1626" s="222">
        <v>0</v>
      </c>
      <c r="T1626" s="223">
        <f>S1626*H1626</f>
        <v>0</v>
      </c>
      <c r="AR1626" s="23" t="s">
        <v>347</v>
      </c>
      <c r="AT1626" s="23" t="s">
        <v>237</v>
      </c>
      <c r="AU1626" s="23" t="s">
        <v>84</v>
      </c>
      <c r="AY1626" s="23" t="s">
        <v>147</v>
      </c>
      <c r="BE1626" s="224">
        <f>IF(N1626="základní",J1626,0)</f>
        <v>0</v>
      </c>
      <c r="BF1626" s="224">
        <f>IF(N1626="snížená",J1626,0)</f>
        <v>0</v>
      </c>
      <c r="BG1626" s="224">
        <f>IF(N1626="zákl. přenesená",J1626,0)</f>
        <v>0</v>
      </c>
      <c r="BH1626" s="224">
        <f>IF(N1626="sníž. přenesená",J1626,0)</f>
        <v>0</v>
      </c>
      <c r="BI1626" s="224">
        <f>IF(N1626="nulová",J1626,0)</f>
        <v>0</v>
      </c>
      <c r="BJ1626" s="23" t="s">
        <v>77</v>
      </c>
      <c r="BK1626" s="224">
        <f>ROUND(I1626*H1626,2)</f>
        <v>0</v>
      </c>
      <c r="BL1626" s="23" t="s">
        <v>248</v>
      </c>
      <c r="BM1626" s="23" t="s">
        <v>2107</v>
      </c>
    </row>
    <row r="1627" s="1" customFormat="1" ht="38.25" customHeight="1">
      <c r="B1627" s="45"/>
      <c r="C1627" s="213" t="s">
        <v>2108</v>
      </c>
      <c r="D1627" s="213" t="s">
        <v>149</v>
      </c>
      <c r="E1627" s="214" t="s">
        <v>2109</v>
      </c>
      <c r="F1627" s="215" t="s">
        <v>2110</v>
      </c>
      <c r="G1627" s="216" t="s">
        <v>367</v>
      </c>
      <c r="H1627" s="217">
        <v>4</v>
      </c>
      <c r="I1627" s="218"/>
      <c r="J1627" s="219">
        <f>ROUND(I1627*H1627,2)</f>
        <v>0</v>
      </c>
      <c r="K1627" s="215" t="s">
        <v>153</v>
      </c>
      <c r="L1627" s="71"/>
      <c r="M1627" s="220" t="s">
        <v>21</v>
      </c>
      <c r="N1627" s="221" t="s">
        <v>43</v>
      </c>
      <c r="O1627" s="46"/>
      <c r="P1627" s="222">
        <f>O1627*H1627</f>
        <v>0</v>
      </c>
      <c r="Q1627" s="222">
        <v>0</v>
      </c>
      <c r="R1627" s="222">
        <f>Q1627*H1627</f>
        <v>0</v>
      </c>
      <c r="S1627" s="222">
        <v>0</v>
      </c>
      <c r="T1627" s="223">
        <f>S1627*H1627</f>
        <v>0</v>
      </c>
      <c r="AR1627" s="23" t="s">
        <v>248</v>
      </c>
      <c r="AT1627" s="23" t="s">
        <v>149</v>
      </c>
      <c r="AU1627" s="23" t="s">
        <v>84</v>
      </c>
      <c r="AY1627" s="23" t="s">
        <v>147</v>
      </c>
      <c r="BE1627" s="224">
        <f>IF(N1627="základní",J1627,0)</f>
        <v>0</v>
      </c>
      <c r="BF1627" s="224">
        <f>IF(N1627="snížená",J1627,0)</f>
        <v>0</v>
      </c>
      <c r="BG1627" s="224">
        <f>IF(N1627="zákl. přenesená",J1627,0)</f>
        <v>0</v>
      </c>
      <c r="BH1627" s="224">
        <f>IF(N1627="sníž. přenesená",J1627,0)</f>
        <v>0</v>
      </c>
      <c r="BI1627" s="224">
        <f>IF(N1627="nulová",J1627,0)</f>
        <v>0</v>
      </c>
      <c r="BJ1627" s="23" t="s">
        <v>77</v>
      </c>
      <c r="BK1627" s="224">
        <f>ROUND(I1627*H1627,2)</f>
        <v>0</v>
      </c>
      <c r="BL1627" s="23" t="s">
        <v>248</v>
      </c>
      <c r="BM1627" s="23" t="s">
        <v>2111</v>
      </c>
    </row>
    <row r="1628" s="1" customFormat="1">
      <c r="B1628" s="45"/>
      <c r="C1628" s="73"/>
      <c r="D1628" s="225" t="s">
        <v>156</v>
      </c>
      <c r="E1628" s="73"/>
      <c r="F1628" s="226" t="s">
        <v>2068</v>
      </c>
      <c r="G1628" s="73"/>
      <c r="H1628" s="73"/>
      <c r="I1628" s="184"/>
      <c r="J1628" s="73"/>
      <c r="K1628" s="73"/>
      <c r="L1628" s="71"/>
      <c r="M1628" s="227"/>
      <c r="N1628" s="46"/>
      <c r="O1628" s="46"/>
      <c r="P1628" s="46"/>
      <c r="Q1628" s="46"/>
      <c r="R1628" s="46"/>
      <c r="S1628" s="46"/>
      <c r="T1628" s="94"/>
      <c r="AT1628" s="23" t="s">
        <v>156</v>
      </c>
      <c r="AU1628" s="23" t="s">
        <v>84</v>
      </c>
    </row>
    <row r="1629" s="11" customFormat="1">
      <c r="B1629" s="228"/>
      <c r="C1629" s="229"/>
      <c r="D1629" s="225" t="s">
        <v>158</v>
      </c>
      <c r="E1629" s="230" t="s">
        <v>21</v>
      </c>
      <c r="F1629" s="231" t="s">
        <v>822</v>
      </c>
      <c r="G1629" s="229"/>
      <c r="H1629" s="230" t="s">
        <v>21</v>
      </c>
      <c r="I1629" s="232"/>
      <c r="J1629" s="229"/>
      <c r="K1629" s="229"/>
      <c r="L1629" s="233"/>
      <c r="M1629" s="234"/>
      <c r="N1629" s="235"/>
      <c r="O1629" s="235"/>
      <c r="P1629" s="235"/>
      <c r="Q1629" s="235"/>
      <c r="R1629" s="235"/>
      <c r="S1629" s="235"/>
      <c r="T1629" s="236"/>
      <c r="AT1629" s="237" t="s">
        <v>158</v>
      </c>
      <c r="AU1629" s="237" t="s">
        <v>84</v>
      </c>
      <c r="AV1629" s="11" t="s">
        <v>77</v>
      </c>
      <c r="AW1629" s="11" t="s">
        <v>35</v>
      </c>
      <c r="AX1629" s="11" t="s">
        <v>72</v>
      </c>
      <c r="AY1629" s="237" t="s">
        <v>147</v>
      </c>
    </row>
    <row r="1630" s="12" customFormat="1">
      <c r="B1630" s="238"/>
      <c r="C1630" s="239"/>
      <c r="D1630" s="225" t="s">
        <v>158</v>
      </c>
      <c r="E1630" s="240" t="s">
        <v>21</v>
      </c>
      <c r="F1630" s="241" t="s">
        <v>2112</v>
      </c>
      <c r="G1630" s="239"/>
      <c r="H1630" s="242">
        <v>2</v>
      </c>
      <c r="I1630" s="243"/>
      <c r="J1630" s="239"/>
      <c r="K1630" s="239"/>
      <c r="L1630" s="244"/>
      <c r="M1630" s="245"/>
      <c r="N1630" s="246"/>
      <c r="O1630" s="246"/>
      <c r="P1630" s="246"/>
      <c r="Q1630" s="246"/>
      <c r="R1630" s="246"/>
      <c r="S1630" s="246"/>
      <c r="T1630" s="247"/>
      <c r="AT1630" s="248" t="s">
        <v>158</v>
      </c>
      <c r="AU1630" s="248" t="s">
        <v>84</v>
      </c>
      <c r="AV1630" s="12" t="s">
        <v>84</v>
      </c>
      <c r="AW1630" s="12" t="s">
        <v>35</v>
      </c>
      <c r="AX1630" s="12" t="s">
        <v>72</v>
      </c>
      <c r="AY1630" s="248" t="s">
        <v>147</v>
      </c>
    </row>
    <row r="1631" s="12" customFormat="1">
      <c r="B1631" s="238"/>
      <c r="C1631" s="239"/>
      <c r="D1631" s="225" t="s">
        <v>158</v>
      </c>
      <c r="E1631" s="240" t="s">
        <v>21</v>
      </c>
      <c r="F1631" s="241" t="s">
        <v>2113</v>
      </c>
      <c r="G1631" s="239"/>
      <c r="H1631" s="242">
        <v>2</v>
      </c>
      <c r="I1631" s="243"/>
      <c r="J1631" s="239"/>
      <c r="K1631" s="239"/>
      <c r="L1631" s="244"/>
      <c r="M1631" s="245"/>
      <c r="N1631" s="246"/>
      <c r="O1631" s="246"/>
      <c r="P1631" s="246"/>
      <c r="Q1631" s="246"/>
      <c r="R1631" s="246"/>
      <c r="S1631" s="246"/>
      <c r="T1631" s="247"/>
      <c r="AT1631" s="248" t="s">
        <v>158</v>
      </c>
      <c r="AU1631" s="248" t="s">
        <v>84</v>
      </c>
      <c r="AV1631" s="12" t="s">
        <v>84</v>
      </c>
      <c r="AW1631" s="12" t="s">
        <v>35</v>
      </c>
      <c r="AX1631" s="12" t="s">
        <v>72</v>
      </c>
      <c r="AY1631" s="248" t="s">
        <v>147</v>
      </c>
    </row>
    <row r="1632" s="13" customFormat="1">
      <c r="B1632" s="249"/>
      <c r="C1632" s="250"/>
      <c r="D1632" s="225" t="s">
        <v>158</v>
      </c>
      <c r="E1632" s="251" t="s">
        <v>21</v>
      </c>
      <c r="F1632" s="252" t="s">
        <v>161</v>
      </c>
      <c r="G1632" s="250"/>
      <c r="H1632" s="253">
        <v>4</v>
      </c>
      <c r="I1632" s="254"/>
      <c r="J1632" s="250"/>
      <c r="K1632" s="250"/>
      <c r="L1632" s="255"/>
      <c r="M1632" s="256"/>
      <c r="N1632" s="257"/>
      <c r="O1632" s="257"/>
      <c r="P1632" s="257"/>
      <c r="Q1632" s="257"/>
      <c r="R1632" s="257"/>
      <c r="S1632" s="257"/>
      <c r="T1632" s="258"/>
      <c r="AT1632" s="259" t="s">
        <v>158</v>
      </c>
      <c r="AU1632" s="259" t="s">
        <v>84</v>
      </c>
      <c r="AV1632" s="13" t="s">
        <v>154</v>
      </c>
      <c r="AW1632" s="13" t="s">
        <v>35</v>
      </c>
      <c r="AX1632" s="13" t="s">
        <v>77</v>
      </c>
      <c r="AY1632" s="259" t="s">
        <v>147</v>
      </c>
    </row>
    <row r="1633" s="1" customFormat="1" ht="25.5" customHeight="1">
      <c r="B1633" s="45"/>
      <c r="C1633" s="260" t="s">
        <v>2114</v>
      </c>
      <c r="D1633" s="260" t="s">
        <v>237</v>
      </c>
      <c r="E1633" s="261" t="s">
        <v>2115</v>
      </c>
      <c r="F1633" s="262" t="s">
        <v>2116</v>
      </c>
      <c r="G1633" s="263" t="s">
        <v>367</v>
      </c>
      <c r="H1633" s="264">
        <v>2</v>
      </c>
      <c r="I1633" s="265"/>
      <c r="J1633" s="266">
        <f>ROUND(I1633*H1633,2)</f>
        <v>0</v>
      </c>
      <c r="K1633" s="262" t="s">
        <v>153</v>
      </c>
      <c r="L1633" s="267"/>
      <c r="M1633" s="268" t="s">
        <v>21</v>
      </c>
      <c r="N1633" s="269" t="s">
        <v>43</v>
      </c>
      <c r="O1633" s="46"/>
      <c r="P1633" s="222">
        <f>O1633*H1633</f>
        <v>0</v>
      </c>
      <c r="Q1633" s="222">
        <v>0.044999999999999998</v>
      </c>
      <c r="R1633" s="222">
        <f>Q1633*H1633</f>
        <v>0.089999999999999997</v>
      </c>
      <c r="S1633" s="222">
        <v>0</v>
      </c>
      <c r="T1633" s="223">
        <f>S1633*H1633</f>
        <v>0</v>
      </c>
      <c r="AR1633" s="23" t="s">
        <v>347</v>
      </c>
      <c r="AT1633" s="23" t="s">
        <v>237</v>
      </c>
      <c r="AU1633" s="23" t="s">
        <v>84</v>
      </c>
      <c r="AY1633" s="23" t="s">
        <v>147</v>
      </c>
      <c r="BE1633" s="224">
        <f>IF(N1633="základní",J1633,0)</f>
        <v>0</v>
      </c>
      <c r="BF1633" s="224">
        <f>IF(N1633="snížená",J1633,0)</f>
        <v>0</v>
      </c>
      <c r="BG1633" s="224">
        <f>IF(N1633="zákl. přenesená",J1633,0)</f>
        <v>0</v>
      </c>
      <c r="BH1633" s="224">
        <f>IF(N1633="sníž. přenesená",J1633,0)</f>
        <v>0</v>
      </c>
      <c r="BI1633" s="224">
        <f>IF(N1633="nulová",J1633,0)</f>
        <v>0</v>
      </c>
      <c r="BJ1633" s="23" t="s">
        <v>77</v>
      </c>
      <c r="BK1633" s="224">
        <f>ROUND(I1633*H1633,2)</f>
        <v>0</v>
      </c>
      <c r="BL1633" s="23" t="s">
        <v>248</v>
      </c>
      <c r="BM1633" s="23" t="s">
        <v>2117</v>
      </c>
    </row>
    <row r="1634" s="12" customFormat="1">
      <c r="B1634" s="238"/>
      <c r="C1634" s="239"/>
      <c r="D1634" s="225" t="s">
        <v>158</v>
      </c>
      <c r="E1634" s="240" t="s">
        <v>21</v>
      </c>
      <c r="F1634" s="241" t="s">
        <v>2112</v>
      </c>
      <c r="G1634" s="239"/>
      <c r="H1634" s="242">
        <v>2</v>
      </c>
      <c r="I1634" s="243"/>
      <c r="J1634" s="239"/>
      <c r="K1634" s="239"/>
      <c r="L1634" s="244"/>
      <c r="M1634" s="245"/>
      <c r="N1634" s="246"/>
      <c r="O1634" s="246"/>
      <c r="P1634" s="246"/>
      <c r="Q1634" s="246"/>
      <c r="R1634" s="246"/>
      <c r="S1634" s="246"/>
      <c r="T1634" s="247"/>
      <c r="AT1634" s="248" t="s">
        <v>158</v>
      </c>
      <c r="AU1634" s="248" t="s">
        <v>84</v>
      </c>
      <c r="AV1634" s="12" t="s">
        <v>84</v>
      </c>
      <c r="AW1634" s="12" t="s">
        <v>35</v>
      </c>
      <c r="AX1634" s="12" t="s">
        <v>72</v>
      </c>
      <c r="AY1634" s="248" t="s">
        <v>147</v>
      </c>
    </row>
    <row r="1635" s="13" customFormat="1">
      <c r="B1635" s="249"/>
      <c r="C1635" s="250"/>
      <c r="D1635" s="225" t="s">
        <v>158</v>
      </c>
      <c r="E1635" s="251" t="s">
        <v>21</v>
      </c>
      <c r="F1635" s="252" t="s">
        <v>161</v>
      </c>
      <c r="G1635" s="250"/>
      <c r="H1635" s="253">
        <v>2</v>
      </c>
      <c r="I1635" s="254"/>
      <c r="J1635" s="250"/>
      <c r="K1635" s="250"/>
      <c r="L1635" s="255"/>
      <c r="M1635" s="256"/>
      <c r="N1635" s="257"/>
      <c r="O1635" s="257"/>
      <c r="P1635" s="257"/>
      <c r="Q1635" s="257"/>
      <c r="R1635" s="257"/>
      <c r="S1635" s="257"/>
      <c r="T1635" s="258"/>
      <c r="AT1635" s="259" t="s">
        <v>158</v>
      </c>
      <c r="AU1635" s="259" t="s">
        <v>84</v>
      </c>
      <c r="AV1635" s="13" t="s">
        <v>154</v>
      </c>
      <c r="AW1635" s="13" t="s">
        <v>35</v>
      </c>
      <c r="AX1635" s="13" t="s">
        <v>77</v>
      </c>
      <c r="AY1635" s="259" t="s">
        <v>147</v>
      </c>
    </row>
    <row r="1636" s="1" customFormat="1" ht="25.5" customHeight="1">
      <c r="B1636" s="45"/>
      <c r="C1636" s="260" t="s">
        <v>2118</v>
      </c>
      <c r="D1636" s="260" t="s">
        <v>237</v>
      </c>
      <c r="E1636" s="261" t="s">
        <v>2119</v>
      </c>
      <c r="F1636" s="262" t="s">
        <v>2120</v>
      </c>
      <c r="G1636" s="263" t="s">
        <v>367</v>
      </c>
      <c r="H1636" s="264">
        <v>2</v>
      </c>
      <c r="I1636" s="265"/>
      <c r="J1636" s="266">
        <f>ROUND(I1636*H1636,2)</f>
        <v>0</v>
      </c>
      <c r="K1636" s="262" t="s">
        <v>153</v>
      </c>
      <c r="L1636" s="267"/>
      <c r="M1636" s="268" t="s">
        <v>21</v>
      </c>
      <c r="N1636" s="269" t="s">
        <v>43</v>
      </c>
      <c r="O1636" s="46"/>
      <c r="P1636" s="222">
        <f>O1636*H1636</f>
        <v>0</v>
      </c>
      <c r="Q1636" s="222">
        <v>0.052999999999999998</v>
      </c>
      <c r="R1636" s="222">
        <f>Q1636*H1636</f>
        <v>0.106</v>
      </c>
      <c r="S1636" s="222">
        <v>0</v>
      </c>
      <c r="T1636" s="223">
        <f>S1636*H1636</f>
        <v>0</v>
      </c>
      <c r="AR1636" s="23" t="s">
        <v>347</v>
      </c>
      <c r="AT1636" s="23" t="s">
        <v>237</v>
      </c>
      <c r="AU1636" s="23" t="s">
        <v>84</v>
      </c>
      <c r="AY1636" s="23" t="s">
        <v>147</v>
      </c>
      <c r="BE1636" s="224">
        <f>IF(N1636="základní",J1636,0)</f>
        <v>0</v>
      </c>
      <c r="BF1636" s="224">
        <f>IF(N1636="snížená",J1636,0)</f>
        <v>0</v>
      </c>
      <c r="BG1636" s="224">
        <f>IF(N1636="zákl. přenesená",J1636,0)</f>
        <v>0</v>
      </c>
      <c r="BH1636" s="224">
        <f>IF(N1636="sníž. přenesená",J1636,0)</f>
        <v>0</v>
      </c>
      <c r="BI1636" s="224">
        <f>IF(N1636="nulová",J1636,0)</f>
        <v>0</v>
      </c>
      <c r="BJ1636" s="23" t="s">
        <v>77</v>
      </c>
      <c r="BK1636" s="224">
        <f>ROUND(I1636*H1636,2)</f>
        <v>0</v>
      </c>
      <c r="BL1636" s="23" t="s">
        <v>248</v>
      </c>
      <c r="BM1636" s="23" t="s">
        <v>2121</v>
      </c>
    </row>
    <row r="1637" s="12" customFormat="1">
      <c r="B1637" s="238"/>
      <c r="C1637" s="239"/>
      <c r="D1637" s="225" t="s">
        <v>158</v>
      </c>
      <c r="E1637" s="240" t="s">
        <v>21</v>
      </c>
      <c r="F1637" s="241" t="s">
        <v>2113</v>
      </c>
      <c r="G1637" s="239"/>
      <c r="H1637" s="242">
        <v>2</v>
      </c>
      <c r="I1637" s="243"/>
      <c r="J1637" s="239"/>
      <c r="K1637" s="239"/>
      <c r="L1637" s="244"/>
      <c r="M1637" s="245"/>
      <c r="N1637" s="246"/>
      <c r="O1637" s="246"/>
      <c r="P1637" s="246"/>
      <c r="Q1637" s="246"/>
      <c r="R1637" s="246"/>
      <c r="S1637" s="246"/>
      <c r="T1637" s="247"/>
      <c r="AT1637" s="248" t="s">
        <v>158</v>
      </c>
      <c r="AU1637" s="248" t="s">
        <v>84</v>
      </c>
      <c r="AV1637" s="12" t="s">
        <v>84</v>
      </c>
      <c r="AW1637" s="12" t="s">
        <v>35</v>
      </c>
      <c r="AX1637" s="12" t="s">
        <v>77</v>
      </c>
      <c r="AY1637" s="248" t="s">
        <v>147</v>
      </c>
    </row>
    <row r="1638" s="1" customFormat="1" ht="25.5" customHeight="1">
      <c r="B1638" s="45"/>
      <c r="C1638" s="213" t="s">
        <v>2122</v>
      </c>
      <c r="D1638" s="213" t="s">
        <v>149</v>
      </c>
      <c r="E1638" s="214" t="s">
        <v>2123</v>
      </c>
      <c r="F1638" s="215" t="s">
        <v>2124</v>
      </c>
      <c r="G1638" s="216" t="s">
        <v>152</v>
      </c>
      <c r="H1638" s="217">
        <v>154.47</v>
      </c>
      <c r="I1638" s="218"/>
      <c r="J1638" s="219">
        <f>ROUND(I1638*H1638,2)</f>
        <v>0</v>
      </c>
      <c r="K1638" s="215" t="s">
        <v>153</v>
      </c>
      <c r="L1638" s="71"/>
      <c r="M1638" s="220" t="s">
        <v>21</v>
      </c>
      <c r="N1638" s="221" t="s">
        <v>43</v>
      </c>
      <c r="O1638" s="46"/>
      <c r="P1638" s="222">
        <f>O1638*H1638</f>
        <v>0</v>
      </c>
      <c r="Q1638" s="222">
        <v>0.00132</v>
      </c>
      <c r="R1638" s="222">
        <f>Q1638*H1638</f>
        <v>0.20390040000000001</v>
      </c>
      <c r="S1638" s="222">
        <v>0</v>
      </c>
      <c r="T1638" s="223">
        <f>S1638*H1638</f>
        <v>0</v>
      </c>
      <c r="AR1638" s="23" t="s">
        <v>248</v>
      </c>
      <c r="AT1638" s="23" t="s">
        <v>149</v>
      </c>
      <c r="AU1638" s="23" t="s">
        <v>84</v>
      </c>
      <c r="AY1638" s="23" t="s">
        <v>147</v>
      </c>
      <c r="BE1638" s="224">
        <f>IF(N1638="základní",J1638,0)</f>
        <v>0</v>
      </c>
      <c r="BF1638" s="224">
        <f>IF(N1638="snížená",J1638,0)</f>
        <v>0</v>
      </c>
      <c r="BG1638" s="224">
        <f>IF(N1638="zákl. přenesená",J1638,0)</f>
        <v>0</v>
      </c>
      <c r="BH1638" s="224">
        <f>IF(N1638="sníž. přenesená",J1638,0)</f>
        <v>0</v>
      </c>
      <c r="BI1638" s="224">
        <f>IF(N1638="nulová",J1638,0)</f>
        <v>0</v>
      </c>
      <c r="BJ1638" s="23" t="s">
        <v>77</v>
      </c>
      <c r="BK1638" s="224">
        <f>ROUND(I1638*H1638,2)</f>
        <v>0</v>
      </c>
      <c r="BL1638" s="23" t="s">
        <v>248</v>
      </c>
      <c r="BM1638" s="23" t="s">
        <v>2125</v>
      </c>
    </row>
    <row r="1639" s="1" customFormat="1">
      <c r="B1639" s="45"/>
      <c r="C1639" s="73"/>
      <c r="D1639" s="225" t="s">
        <v>156</v>
      </c>
      <c r="E1639" s="73"/>
      <c r="F1639" s="226" t="s">
        <v>2126</v>
      </c>
      <c r="G1639" s="73"/>
      <c r="H1639" s="73"/>
      <c r="I1639" s="184"/>
      <c r="J1639" s="73"/>
      <c r="K1639" s="73"/>
      <c r="L1639" s="71"/>
      <c r="M1639" s="227"/>
      <c r="N1639" s="46"/>
      <c r="O1639" s="46"/>
      <c r="P1639" s="46"/>
      <c r="Q1639" s="46"/>
      <c r="R1639" s="46"/>
      <c r="S1639" s="46"/>
      <c r="T1639" s="94"/>
      <c r="AT1639" s="23" t="s">
        <v>156</v>
      </c>
      <c r="AU1639" s="23" t="s">
        <v>84</v>
      </c>
    </row>
    <row r="1640" s="11" customFormat="1">
      <c r="B1640" s="228"/>
      <c r="C1640" s="229"/>
      <c r="D1640" s="225" t="s">
        <v>158</v>
      </c>
      <c r="E1640" s="230" t="s">
        <v>21</v>
      </c>
      <c r="F1640" s="231" t="s">
        <v>2035</v>
      </c>
      <c r="G1640" s="229"/>
      <c r="H1640" s="230" t="s">
        <v>21</v>
      </c>
      <c r="I1640" s="232"/>
      <c r="J1640" s="229"/>
      <c r="K1640" s="229"/>
      <c r="L1640" s="233"/>
      <c r="M1640" s="234"/>
      <c r="N1640" s="235"/>
      <c r="O1640" s="235"/>
      <c r="P1640" s="235"/>
      <c r="Q1640" s="235"/>
      <c r="R1640" s="235"/>
      <c r="S1640" s="235"/>
      <c r="T1640" s="236"/>
      <c r="AT1640" s="237" t="s">
        <v>158</v>
      </c>
      <c r="AU1640" s="237" t="s">
        <v>84</v>
      </c>
      <c r="AV1640" s="11" t="s">
        <v>77</v>
      </c>
      <c r="AW1640" s="11" t="s">
        <v>35</v>
      </c>
      <c r="AX1640" s="11" t="s">
        <v>72</v>
      </c>
      <c r="AY1640" s="237" t="s">
        <v>147</v>
      </c>
    </row>
    <row r="1641" s="12" customFormat="1">
      <c r="B1641" s="238"/>
      <c r="C1641" s="239"/>
      <c r="D1641" s="225" t="s">
        <v>158</v>
      </c>
      <c r="E1641" s="240" t="s">
        <v>21</v>
      </c>
      <c r="F1641" s="241" t="s">
        <v>2127</v>
      </c>
      <c r="G1641" s="239"/>
      <c r="H1641" s="242">
        <v>154.47</v>
      </c>
      <c r="I1641" s="243"/>
      <c r="J1641" s="239"/>
      <c r="K1641" s="239"/>
      <c r="L1641" s="244"/>
      <c r="M1641" s="245"/>
      <c r="N1641" s="246"/>
      <c r="O1641" s="246"/>
      <c r="P1641" s="246"/>
      <c r="Q1641" s="246"/>
      <c r="R1641" s="246"/>
      <c r="S1641" s="246"/>
      <c r="T1641" s="247"/>
      <c r="AT1641" s="248" t="s">
        <v>158</v>
      </c>
      <c r="AU1641" s="248" t="s">
        <v>84</v>
      </c>
      <c r="AV1641" s="12" t="s">
        <v>84</v>
      </c>
      <c r="AW1641" s="12" t="s">
        <v>35</v>
      </c>
      <c r="AX1641" s="12" t="s">
        <v>72</v>
      </c>
      <c r="AY1641" s="248" t="s">
        <v>147</v>
      </c>
    </row>
    <row r="1642" s="13" customFormat="1">
      <c r="B1642" s="249"/>
      <c r="C1642" s="250"/>
      <c r="D1642" s="225" t="s">
        <v>158</v>
      </c>
      <c r="E1642" s="251" t="s">
        <v>21</v>
      </c>
      <c r="F1642" s="252" t="s">
        <v>161</v>
      </c>
      <c r="G1642" s="250"/>
      <c r="H1642" s="253">
        <v>154.47</v>
      </c>
      <c r="I1642" s="254"/>
      <c r="J1642" s="250"/>
      <c r="K1642" s="250"/>
      <c r="L1642" s="255"/>
      <c r="M1642" s="256"/>
      <c r="N1642" s="257"/>
      <c r="O1642" s="257"/>
      <c r="P1642" s="257"/>
      <c r="Q1642" s="257"/>
      <c r="R1642" s="257"/>
      <c r="S1642" s="257"/>
      <c r="T1642" s="258"/>
      <c r="AT1642" s="259" t="s">
        <v>158</v>
      </c>
      <c r="AU1642" s="259" t="s">
        <v>84</v>
      </c>
      <c r="AV1642" s="13" t="s">
        <v>154</v>
      </c>
      <c r="AW1642" s="13" t="s">
        <v>35</v>
      </c>
      <c r="AX1642" s="13" t="s">
        <v>77</v>
      </c>
      <c r="AY1642" s="259" t="s">
        <v>147</v>
      </c>
    </row>
    <row r="1643" s="1" customFormat="1" ht="25.5" customHeight="1">
      <c r="B1643" s="45"/>
      <c r="C1643" s="260" t="s">
        <v>2128</v>
      </c>
      <c r="D1643" s="260" t="s">
        <v>237</v>
      </c>
      <c r="E1643" s="261" t="s">
        <v>2129</v>
      </c>
      <c r="F1643" s="262" t="s">
        <v>2130</v>
      </c>
      <c r="G1643" s="263" t="s">
        <v>152</v>
      </c>
      <c r="H1643" s="264">
        <v>162.19399999999999</v>
      </c>
      <c r="I1643" s="265"/>
      <c r="J1643" s="266">
        <f>ROUND(I1643*H1643,2)</f>
        <v>0</v>
      </c>
      <c r="K1643" s="262" t="s">
        <v>153</v>
      </c>
      <c r="L1643" s="267"/>
      <c r="M1643" s="268" t="s">
        <v>21</v>
      </c>
      <c r="N1643" s="269" t="s">
        <v>43</v>
      </c>
      <c r="O1643" s="46"/>
      <c r="P1643" s="222">
        <f>O1643*H1643</f>
        <v>0</v>
      </c>
      <c r="Q1643" s="222">
        <v>0.00132</v>
      </c>
      <c r="R1643" s="222">
        <f>Q1643*H1643</f>
        <v>0.21409607999999999</v>
      </c>
      <c r="S1643" s="222">
        <v>0</v>
      </c>
      <c r="T1643" s="223">
        <f>S1643*H1643</f>
        <v>0</v>
      </c>
      <c r="AR1643" s="23" t="s">
        <v>347</v>
      </c>
      <c r="AT1643" s="23" t="s">
        <v>237</v>
      </c>
      <c r="AU1643" s="23" t="s">
        <v>84</v>
      </c>
      <c r="AY1643" s="23" t="s">
        <v>147</v>
      </c>
      <c r="BE1643" s="224">
        <f>IF(N1643="základní",J1643,0)</f>
        <v>0</v>
      </c>
      <c r="BF1643" s="224">
        <f>IF(N1643="snížená",J1643,0)</f>
        <v>0</v>
      </c>
      <c r="BG1643" s="224">
        <f>IF(N1643="zákl. přenesená",J1643,0)</f>
        <v>0</v>
      </c>
      <c r="BH1643" s="224">
        <f>IF(N1643="sníž. přenesená",J1643,0)</f>
        <v>0</v>
      </c>
      <c r="BI1643" s="224">
        <f>IF(N1643="nulová",J1643,0)</f>
        <v>0</v>
      </c>
      <c r="BJ1643" s="23" t="s">
        <v>77</v>
      </c>
      <c r="BK1643" s="224">
        <f>ROUND(I1643*H1643,2)</f>
        <v>0</v>
      </c>
      <c r="BL1643" s="23" t="s">
        <v>248</v>
      </c>
      <c r="BM1643" s="23" t="s">
        <v>2131</v>
      </c>
    </row>
    <row r="1644" s="12" customFormat="1">
      <c r="B1644" s="238"/>
      <c r="C1644" s="239"/>
      <c r="D1644" s="225" t="s">
        <v>158</v>
      </c>
      <c r="E1644" s="239"/>
      <c r="F1644" s="241" t="s">
        <v>2132</v>
      </c>
      <c r="G1644" s="239"/>
      <c r="H1644" s="242">
        <v>162.19399999999999</v>
      </c>
      <c r="I1644" s="243"/>
      <c r="J1644" s="239"/>
      <c r="K1644" s="239"/>
      <c r="L1644" s="244"/>
      <c r="M1644" s="245"/>
      <c r="N1644" s="246"/>
      <c r="O1644" s="246"/>
      <c r="P1644" s="246"/>
      <c r="Q1644" s="246"/>
      <c r="R1644" s="246"/>
      <c r="S1644" s="246"/>
      <c r="T1644" s="247"/>
      <c r="AT1644" s="248" t="s">
        <v>158</v>
      </c>
      <c r="AU1644" s="248" t="s">
        <v>84</v>
      </c>
      <c r="AV1644" s="12" t="s">
        <v>84</v>
      </c>
      <c r="AW1644" s="12" t="s">
        <v>6</v>
      </c>
      <c r="AX1644" s="12" t="s">
        <v>77</v>
      </c>
      <c r="AY1644" s="248" t="s">
        <v>147</v>
      </c>
    </row>
    <row r="1645" s="1" customFormat="1" ht="51" customHeight="1">
      <c r="B1645" s="45"/>
      <c r="C1645" s="213" t="s">
        <v>2133</v>
      </c>
      <c r="D1645" s="213" t="s">
        <v>149</v>
      </c>
      <c r="E1645" s="214" t="s">
        <v>2134</v>
      </c>
      <c r="F1645" s="215" t="s">
        <v>2135</v>
      </c>
      <c r="G1645" s="216" t="s">
        <v>221</v>
      </c>
      <c r="H1645" s="217">
        <v>12.826000000000001</v>
      </c>
      <c r="I1645" s="218"/>
      <c r="J1645" s="219">
        <f>ROUND(I1645*H1645,2)</f>
        <v>0</v>
      </c>
      <c r="K1645" s="215" t="s">
        <v>153</v>
      </c>
      <c r="L1645" s="71"/>
      <c r="M1645" s="220" t="s">
        <v>21</v>
      </c>
      <c r="N1645" s="221" t="s">
        <v>43</v>
      </c>
      <c r="O1645" s="46"/>
      <c r="P1645" s="222">
        <f>O1645*H1645</f>
        <v>0</v>
      </c>
      <c r="Q1645" s="222">
        <v>0</v>
      </c>
      <c r="R1645" s="222">
        <f>Q1645*H1645</f>
        <v>0</v>
      </c>
      <c r="S1645" s="222">
        <v>0</v>
      </c>
      <c r="T1645" s="223">
        <f>S1645*H1645</f>
        <v>0</v>
      </c>
      <c r="AR1645" s="23" t="s">
        <v>248</v>
      </c>
      <c r="AT1645" s="23" t="s">
        <v>149</v>
      </c>
      <c r="AU1645" s="23" t="s">
        <v>84</v>
      </c>
      <c r="AY1645" s="23" t="s">
        <v>147</v>
      </c>
      <c r="BE1645" s="224">
        <f>IF(N1645="základní",J1645,0)</f>
        <v>0</v>
      </c>
      <c r="BF1645" s="224">
        <f>IF(N1645="snížená",J1645,0)</f>
        <v>0</v>
      </c>
      <c r="BG1645" s="224">
        <f>IF(N1645="zákl. přenesená",J1645,0)</f>
        <v>0</v>
      </c>
      <c r="BH1645" s="224">
        <f>IF(N1645="sníž. přenesená",J1645,0)</f>
        <v>0</v>
      </c>
      <c r="BI1645" s="224">
        <f>IF(N1645="nulová",J1645,0)</f>
        <v>0</v>
      </c>
      <c r="BJ1645" s="23" t="s">
        <v>77</v>
      </c>
      <c r="BK1645" s="224">
        <f>ROUND(I1645*H1645,2)</f>
        <v>0</v>
      </c>
      <c r="BL1645" s="23" t="s">
        <v>248</v>
      </c>
      <c r="BM1645" s="23" t="s">
        <v>2136</v>
      </c>
    </row>
    <row r="1646" s="1" customFormat="1">
      <c r="B1646" s="45"/>
      <c r="C1646" s="73"/>
      <c r="D1646" s="225" t="s">
        <v>156</v>
      </c>
      <c r="E1646" s="73"/>
      <c r="F1646" s="226" t="s">
        <v>2137</v>
      </c>
      <c r="G1646" s="73"/>
      <c r="H1646" s="73"/>
      <c r="I1646" s="184"/>
      <c r="J1646" s="73"/>
      <c r="K1646" s="73"/>
      <c r="L1646" s="71"/>
      <c r="M1646" s="227"/>
      <c r="N1646" s="46"/>
      <c r="O1646" s="46"/>
      <c r="P1646" s="46"/>
      <c r="Q1646" s="46"/>
      <c r="R1646" s="46"/>
      <c r="S1646" s="46"/>
      <c r="T1646" s="94"/>
      <c r="AT1646" s="23" t="s">
        <v>156</v>
      </c>
      <c r="AU1646" s="23" t="s">
        <v>84</v>
      </c>
    </row>
    <row r="1647" s="1" customFormat="1" ht="38.25" customHeight="1">
      <c r="B1647" s="45"/>
      <c r="C1647" s="213" t="s">
        <v>2138</v>
      </c>
      <c r="D1647" s="213" t="s">
        <v>149</v>
      </c>
      <c r="E1647" s="214" t="s">
        <v>2139</v>
      </c>
      <c r="F1647" s="215" t="s">
        <v>2140</v>
      </c>
      <c r="G1647" s="216" t="s">
        <v>221</v>
      </c>
      <c r="H1647" s="217">
        <v>12.826000000000001</v>
      </c>
      <c r="I1647" s="218"/>
      <c r="J1647" s="219">
        <f>ROUND(I1647*H1647,2)</f>
        <v>0</v>
      </c>
      <c r="K1647" s="215" t="s">
        <v>153</v>
      </c>
      <c r="L1647" s="71"/>
      <c r="M1647" s="220" t="s">
        <v>21</v>
      </c>
      <c r="N1647" s="221" t="s">
        <v>43</v>
      </c>
      <c r="O1647" s="46"/>
      <c r="P1647" s="222">
        <f>O1647*H1647</f>
        <v>0</v>
      </c>
      <c r="Q1647" s="222">
        <v>0</v>
      </c>
      <c r="R1647" s="222">
        <f>Q1647*H1647</f>
        <v>0</v>
      </c>
      <c r="S1647" s="222">
        <v>0</v>
      </c>
      <c r="T1647" s="223">
        <f>S1647*H1647</f>
        <v>0</v>
      </c>
      <c r="AR1647" s="23" t="s">
        <v>248</v>
      </c>
      <c r="AT1647" s="23" t="s">
        <v>149</v>
      </c>
      <c r="AU1647" s="23" t="s">
        <v>84</v>
      </c>
      <c r="AY1647" s="23" t="s">
        <v>147</v>
      </c>
      <c r="BE1647" s="224">
        <f>IF(N1647="základní",J1647,0)</f>
        <v>0</v>
      </c>
      <c r="BF1647" s="224">
        <f>IF(N1647="snížená",J1647,0)</f>
        <v>0</v>
      </c>
      <c r="BG1647" s="224">
        <f>IF(N1647="zákl. přenesená",J1647,0)</f>
        <v>0</v>
      </c>
      <c r="BH1647" s="224">
        <f>IF(N1647="sníž. přenesená",J1647,0)</f>
        <v>0</v>
      </c>
      <c r="BI1647" s="224">
        <f>IF(N1647="nulová",J1647,0)</f>
        <v>0</v>
      </c>
      <c r="BJ1647" s="23" t="s">
        <v>77</v>
      </c>
      <c r="BK1647" s="224">
        <f>ROUND(I1647*H1647,2)</f>
        <v>0</v>
      </c>
      <c r="BL1647" s="23" t="s">
        <v>248</v>
      </c>
      <c r="BM1647" s="23" t="s">
        <v>2141</v>
      </c>
    </row>
    <row r="1648" s="1" customFormat="1">
      <c r="B1648" s="45"/>
      <c r="C1648" s="73"/>
      <c r="D1648" s="225" t="s">
        <v>156</v>
      </c>
      <c r="E1648" s="73"/>
      <c r="F1648" s="226" t="s">
        <v>2137</v>
      </c>
      <c r="G1648" s="73"/>
      <c r="H1648" s="73"/>
      <c r="I1648" s="184"/>
      <c r="J1648" s="73"/>
      <c r="K1648" s="73"/>
      <c r="L1648" s="71"/>
      <c r="M1648" s="227"/>
      <c r="N1648" s="46"/>
      <c r="O1648" s="46"/>
      <c r="P1648" s="46"/>
      <c r="Q1648" s="46"/>
      <c r="R1648" s="46"/>
      <c r="S1648" s="46"/>
      <c r="T1648" s="94"/>
      <c r="AT1648" s="23" t="s">
        <v>156</v>
      </c>
      <c r="AU1648" s="23" t="s">
        <v>84</v>
      </c>
    </row>
    <row r="1649" s="10" customFormat="1" ht="29.88" customHeight="1">
      <c r="B1649" s="197"/>
      <c r="C1649" s="198"/>
      <c r="D1649" s="199" t="s">
        <v>71</v>
      </c>
      <c r="E1649" s="211" t="s">
        <v>2142</v>
      </c>
      <c r="F1649" s="211" t="s">
        <v>2143</v>
      </c>
      <c r="G1649" s="198"/>
      <c r="H1649" s="198"/>
      <c r="I1649" s="201"/>
      <c r="J1649" s="212">
        <f>BK1649</f>
        <v>0</v>
      </c>
      <c r="K1649" s="198"/>
      <c r="L1649" s="203"/>
      <c r="M1649" s="204"/>
      <c r="N1649" s="205"/>
      <c r="O1649" s="205"/>
      <c r="P1649" s="206">
        <f>SUM(P1650:P1686)</f>
        <v>0</v>
      </c>
      <c r="Q1649" s="205"/>
      <c r="R1649" s="206">
        <f>SUM(R1650:R1686)</f>
        <v>0.43705659999999996</v>
      </c>
      <c r="S1649" s="205"/>
      <c r="T1649" s="207">
        <f>SUM(T1650:T1686)</f>
        <v>0</v>
      </c>
      <c r="AR1649" s="208" t="s">
        <v>84</v>
      </c>
      <c r="AT1649" s="209" t="s">
        <v>71</v>
      </c>
      <c r="AU1649" s="209" t="s">
        <v>77</v>
      </c>
      <c r="AY1649" s="208" t="s">
        <v>147</v>
      </c>
      <c r="BK1649" s="210">
        <f>SUM(BK1650:BK1686)</f>
        <v>0</v>
      </c>
    </row>
    <row r="1650" s="1" customFormat="1" ht="25.5" customHeight="1">
      <c r="B1650" s="45"/>
      <c r="C1650" s="213" t="s">
        <v>2144</v>
      </c>
      <c r="D1650" s="213" t="s">
        <v>149</v>
      </c>
      <c r="E1650" s="214" t="s">
        <v>2145</v>
      </c>
      <c r="F1650" s="215" t="s">
        <v>2146</v>
      </c>
      <c r="G1650" s="216" t="s">
        <v>443</v>
      </c>
      <c r="H1650" s="217">
        <v>3.8500000000000001</v>
      </c>
      <c r="I1650" s="218"/>
      <c r="J1650" s="219">
        <f>ROUND(I1650*H1650,2)</f>
        <v>0</v>
      </c>
      <c r="K1650" s="215" t="s">
        <v>153</v>
      </c>
      <c r="L1650" s="71"/>
      <c r="M1650" s="220" t="s">
        <v>21</v>
      </c>
      <c r="N1650" s="221" t="s">
        <v>43</v>
      </c>
      <c r="O1650" s="46"/>
      <c r="P1650" s="222">
        <f>O1650*H1650</f>
        <v>0</v>
      </c>
      <c r="Q1650" s="222">
        <v>0.00198</v>
      </c>
      <c r="R1650" s="222">
        <f>Q1650*H1650</f>
        <v>0.0076230000000000004</v>
      </c>
      <c r="S1650" s="222">
        <v>0</v>
      </c>
      <c r="T1650" s="223">
        <f>S1650*H1650</f>
        <v>0</v>
      </c>
      <c r="AR1650" s="23" t="s">
        <v>248</v>
      </c>
      <c r="AT1650" s="23" t="s">
        <v>149</v>
      </c>
      <c r="AU1650" s="23" t="s">
        <v>84</v>
      </c>
      <c r="AY1650" s="23" t="s">
        <v>147</v>
      </c>
      <c r="BE1650" s="224">
        <f>IF(N1650="základní",J1650,0)</f>
        <v>0</v>
      </c>
      <c r="BF1650" s="224">
        <f>IF(N1650="snížená",J1650,0)</f>
        <v>0</v>
      </c>
      <c r="BG1650" s="224">
        <f>IF(N1650="zákl. přenesená",J1650,0)</f>
        <v>0</v>
      </c>
      <c r="BH1650" s="224">
        <f>IF(N1650="sníž. přenesená",J1650,0)</f>
        <v>0</v>
      </c>
      <c r="BI1650" s="224">
        <f>IF(N1650="nulová",J1650,0)</f>
        <v>0</v>
      </c>
      <c r="BJ1650" s="23" t="s">
        <v>77</v>
      </c>
      <c r="BK1650" s="224">
        <f>ROUND(I1650*H1650,2)</f>
        <v>0</v>
      </c>
      <c r="BL1650" s="23" t="s">
        <v>248</v>
      </c>
      <c r="BM1650" s="23" t="s">
        <v>2147</v>
      </c>
    </row>
    <row r="1651" s="11" customFormat="1">
      <c r="B1651" s="228"/>
      <c r="C1651" s="229"/>
      <c r="D1651" s="225" t="s">
        <v>158</v>
      </c>
      <c r="E1651" s="230" t="s">
        <v>21</v>
      </c>
      <c r="F1651" s="231" t="s">
        <v>2148</v>
      </c>
      <c r="G1651" s="229"/>
      <c r="H1651" s="230" t="s">
        <v>21</v>
      </c>
      <c r="I1651" s="232"/>
      <c r="J1651" s="229"/>
      <c r="K1651" s="229"/>
      <c r="L1651" s="233"/>
      <c r="M1651" s="234"/>
      <c r="N1651" s="235"/>
      <c r="O1651" s="235"/>
      <c r="P1651" s="235"/>
      <c r="Q1651" s="235"/>
      <c r="R1651" s="235"/>
      <c r="S1651" s="235"/>
      <c r="T1651" s="236"/>
      <c r="AT1651" s="237" t="s">
        <v>158</v>
      </c>
      <c r="AU1651" s="237" t="s">
        <v>84</v>
      </c>
      <c r="AV1651" s="11" t="s">
        <v>77</v>
      </c>
      <c r="AW1651" s="11" t="s">
        <v>35</v>
      </c>
      <c r="AX1651" s="11" t="s">
        <v>72</v>
      </c>
      <c r="AY1651" s="237" t="s">
        <v>147</v>
      </c>
    </row>
    <row r="1652" s="12" customFormat="1">
      <c r="B1652" s="238"/>
      <c r="C1652" s="239"/>
      <c r="D1652" s="225" t="s">
        <v>158</v>
      </c>
      <c r="E1652" s="240" t="s">
        <v>21</v>
      </c>
      <c r="F1652" s="241" t="s">
        <v>2149</v>
      </c>
      <c r="G1652" s="239"/>
      <c r="H1652" s="242">
        <v>3.8500000000000001</v>
      </c>
      <c r="I1652" s="243"/>
      <c r="J1652" s="239"/>
      <c r="K1652" s="239"/>
      <c r="L1652" s="244"/>
      <c r="M1652" s="245"/>
      <c r="N1652" s="246"/>
      <c r="O1652" s="246"/>
      <c r="P1652" s="246"/>
      <c r="Q1652" s="246"/>
      <c r="R1652" s="246"/>
      <c r="S1652" s="246"/>
      <c r="T1652" s="247"/>
      <c r="AT1652" s="248" t="s">
        <v>158</v>
      </c>
      <c r="AU1652" s="248" t="s">
        <v>84</v>
      </c>
      <c r="AV1652" s="12" t="s">
        <v>84</v>
      </c>
      <c r="AW1652" s="12" t="s">
        <v>35</v>
      </c>
      <c r="AX1652" s="12" t="s">
        <v>72</v>
      </c>
      <c r="AY1652" s="248" t="s">
        <v>147</v>
      </c>
    </row>
    <row r="1653" s="13" customFormat="1">
      <c r="B1653" s="249"/>
      <c r="C1653" s="250"/>
      <c r="D1653" s="225" t="s">
        <v>158</v>
      </c>
      <c r="E1653" s="251" t="s">
        <v>21</v>
      </c>
      <c r="F1653" s="252" t="s">
        <v>161</v>
      </c>
      <c r="G1653" s="250"/>
      <c r="H1653" s="253">
        <v>3.8500000000000001</v>
      </c>
      <c r="I1653" s="254"/>
      <c r="J1653" s="250"/>
      <c r="K1653" s="250"/>
      <c r="L1653" s="255"/>
      <c r="M1653" s="256"/>
      <c r="N1653" s="257"/>
      <c r="O1653" s="257"/>
      <c r="P1653" s="257"/>
      <c r="Q1653" s="257"/>
      <c r="R1653" s="257"/>
      <c r="S1653" s="257"/>
      <c r="T1653" s="258"/>
      <c r="AT1653" s="259" t="s">
        <v>158</v>
      </c>
      <c r="AU1653" s="259" t="s">
        <v>84</v>
      </c>
      <c r="AV1653" s="13" t="s">
        <v>154</v>
      </c>
      <c r="AW1653" s="13" t="s">
        <v>35</v>
      </c>
      <c r="AX1653" s="13" t="s">
        <v>77</v>
      </c>
      <c r="AY1653" s="259" t="s">
        <v>147</v>
      </c>
    </row>
    <row r="1654" s="1" customFormat="1" ht="25.5" customHeight="1">
      <c r="B1654" s="45"/>
      <c r="C1654" s="213" t="s">
        <v>2150</v>
      </c>
      <c r="D1654" s="213" t="s">
        <v>149</v>
      </c>
      <c r="E1654" s="214" t="s">
        <v>2151</v>
      </c>
      <c r="F1654" s="215" t="s">
        <v>2152</v>
      </c>
      <c r="G1654" s="216" t="s">
        <v>443</v>
      </c>
      <c r="H1654" s="217">
        <v>37.869999999999997</v>
      </c>
      <c r="I1654" s="218"/>
      <c r="J1654" s="219">
        <f>ROUND(I1654*H1654,2)</f>
        <v>0</v>
      </c>
      <c r="K1654" s="215" t="s">
        <v>153</v>
      </c>
      <c r="L1654" s="71"/>
      <c r="M1654" s="220" t="s">
        <v>21</v>
      </c>
      <c r="N1654" s="221" t="s">
        <v>43</v>
      </c>
      <c r="O1654" s="46"/>
      <c r="P1654" s="222">
        <f>O1654*H1654</f>
        <v>0</v>
      </c>
      <c r="Q1654" s="222">
        <v>0.00264</v>
      </c>
      <c r="R1654" s="222">
        <f>Q1654*H1654</f>
        <v>0.099976799999999991</v>
      </c>
      <c r="S1654" s="222">
        <v>0</v>
      </c>
      <c r="T1654" s="223">
        <f>S1654*H1654</f>
        <v>0</v>
      </c>
      <c r="AR1654" s="23" t="s">
        <v>248</v>
      </c>
      <c r="AT1654" s="23" t="s">
        <v>149</v>
      </c>
      <c r="AU1654" s="23" t="s">
        <v>84</v>
      </c>
      <c r="AY1654" s="23" t="s">
        <v>147</v>
      </c>
      <c r="BE1654" s="224">
        <f>IF(N1654="základní",J1654,0)</f>
        <v>0</v>
      </c>
      <c r="BF1654" s="224">
        <f>IF(N1654="snížená",J1654,0)</f>
        <v>0</v>
      </c>
      <c r="BG1654" s="224">
        <f>IF(N1654="zákl. přenesená",J1654,0)</f>
        <v>0</v>
      </c>
      <c r="BH1654" s="224">
        <f>IF(N1654="sníž. přenesená",J1654,0)</f>
        <v>0</v>
      </c>
      <c r="BI1654" s="224">
        <f>IF(N1654="nulová",J1654,0)</f>
        <v>0</v>
      </c>
      <c r="BJ1654" s="23" t="s">
        <v>77</v>
      </c>
      <c r="BK1654" s="224">
        <f>ROUND(I1654*H1654,2)</f>
        <v>0</v>
      </c>
      <c r="BL1654" s="23" t="s">
        <v>248</v>
      </c>
      <c r="BM1654" s="23" t="s">
        <v>2153</v>
      </c>
    </row>
    <row r="1655" s="11" customFormat="1">
      <c r="B1655" s="228"/>
      <c r="C1655" s="229"/>
      <c r="D1655" s="225" t="s">
        <v>158</v>
      </c>
      <c r="E1655" s="230" t="s">
        <v>21</v>
      </c>
      <c r="F1655" s="231" t="s">
        <v>2148</v>
      </c>
      <c r="G1655" s="229"/>
      <c r="H1655" s="230" t="s">
        <v>21</v>
      </c>
      <c r="I1655" s="232"/>
      <c r="J1655" s="229"/>
      <c r="K1655" s="229"/>
      <c r="L1655" s="233"/>
      <c r="M1655" s="234"/>
      <c r="N1655" s="235"/>
      <c r="O1655" s="235"/>
      <c r="P1655" s="235"/>
      <c r="Q1655" s="235"/>
      <c r="R1655" s="235"/>
      <c r="S1655" s="235"/>
      <c r="T1655" s="236"/>
      <c r="AT1655" s="237" t="s">
        <v>158</v>
      </c>
      <c r="AU1655" s="237" t="s">
        <v>84</v>
      </c>
      <c r="AV1655" s="11" t="s">
        <v>77</v>
      </c>
      <c r="AW1655" s="11" t="s">
        <v>35</v>
      </c>
      <c r="AX1655" s="11" t="s">
        <v>72</v>
      </c>
      <c r="AY1655" s="237" t="s">
        <v>147</v>
      </c>
    </row>
    <row r="1656" s="12" customFormat="1">
      <c r="B1656" s="238"/>
      <c r="C1656" s="239"/>
      <c r="D1656" s="225" t="s">
        <v>158</v>
      </c>
      <c r="E1656" s="240" t="s">
        <v>21</v>
      </c>
      <c r="F1656" s="241" t="s">
        <v>2154</v>
      </c>
      <c r="G1656" s="239"/>
      <c r="H1656" s="242">
        <v>2.7799999999999998</v>
      </c>
      <c r="I1656" s="243"/>
      <c r="J1656" s="239"/>
      <c r="K1656" s="239"/>
      <c r="L1656" s="244"/>
      <c r="M1656" s="245"/>
      <c r="N1656" s="246"/>
      <c r="O1656" s="246"/>
      <c r="P1656" s="246"/>
      <c r="Q1656" s="246"/>
      <c r="R1656" s="246"/>
      <c r="S1656" s="246"/>
      <c r="T1656" s="247"/>
      <c r="AT1656" s="248" t="s">
        <v>158</v>
      </c>
      <c r="AU1656" s="248" t="s">
        <v>84</v>
      </c>
      <c r="AV1656" s="12" t="s">
        <v>84</v>
      </c>
      <c r="AW1656" s="12" t="s">
        <v>35</v>
      </c>
      <c r="AX1656" s="12" t="s">
        <v>72</v>
      </c>
      <c r="AY1656" s="248" t="s">
        <v>147</v>
      </c>
    </row>
    <row r="1657" s="12" customFormat="1">
      <c r="B1657" s="238"/>
      <c r="C1657" s="239"/>
      <c r="D1657" s="225" t="s">
        <v>158</v>
      </c>
      <c r="E1657" s="240" t="s">
        <v>21</v>
      </c>
      <c r="F1657" s="241" t="s">
        <v>2155</v>
      </c>
      <c r="G1657" s="239"/>
      <c r="H1657" s="242">
        <v>1.3899999999999999</v>
      </c>
      <c r="I1657" s="243"/>
      <c r="J1657" s="239"/>
      <c r="K1657" s="239"/>
      <c r="L1657" s="244"/>
      <c r="M1657" s="245"/>
      <c r="N1657" s="246"/>
      <c r="O1657" s="246"/>
      <c r="P1657" s="246"/>
      <c r="Q1657" s="246"/>
      <c r="R1657" s="246"/>
      <c r="S1657" s="246"/>
      <c r="T1657" s="247"/>
      <c r="AT1657" s="248" t="s">
        <v>158</v>
      </c>
      <c r="AU1657" s="248" t="s">
        <v>84</v>
      </c>
      <c r="AV1657" s="12" t="s">
        <v>84</v>
      </c>
      <c r="AW1657" s="12" t="s">
        <v>35</v>
      </c>
      <c r="AX1657" s="12" t="s">
        <v>72</v>
      </c>
      <c r="AY1657" s="248" t="s">
        <v>147</v>
      </c>
    </row>
    <row r="1658" s="12" customFormat="1">
      <c r="B1658" s="238"/>
      <c r="C1658" s="239"/>
      <c r="D1658" s="225" t="s">
        <v>158</v>
      </c>
      <c r="E1658" s="240" t="s">
        <v>21</v>
      </c>
      <c r="F1658" s="241" t="s">
        <v>2156</v>
      </c>
      <c r="G1658" s="239"/>
      <c r="H1658" s="242">
        <v>12.84</v>
      </c>
      <c r="I1658" s="243"/>
      <c r="J1658" s="239"/>
      <c r="K1658" s="239"/>
      <c r="L1658" s="244"/>
      <c r="M1658" s="245"/>
      <c r="N1658" s="246"/>
      <c r="O1658" s="246"/>
      <c r="P1658" s="246"/>
      <c r="Q1658" s="246"/>
      <c r="R1658" s="246"/>
      <c r="S1658" s="246"/>
      <c r="T1658" s="247"/>
      <c r="AT1658" s="248" t="s">
        <v>158</v>
      </c>
      <c r="AU1658" s="248" t="s">
        <v>84</v>
      </c>
      <c r="AV1658" s="12" t="s">
        <v>84</v>
      </c>
      <c r="AW1658" s="12" t="s">
        <v>35</v>
      </c>
      <c r="AX1658" s="12" t="s">
        <v>72</v>
      </c>
      <c r="AY1658" s="248" t="s">
        <v>147</v>
      </c>
    </row>
    <row r="1659" s="12" customFormat="1">
      <c r="B1659" s="238"/>
      <c r="C1659" s="239"/>
      <c r="D1659" s="225" t="s">
        <v>158</v>
      </c>
      <c r="E1659" s="240" t="s">
        <v>21</v>
      </c>
      <c r="F1659" s="241" t="s">
        <v>2157</v>
      </c>
      <c r="G1659" s="239"/>
      <c r="H1659" s="242">
        <v>12.32</v>
      </c>
      <c r="I1659" s="243"/>
      <c r="J1659" s="239"/>
      <c r="K1659" s="239"/>
      <c r="L1659" s="244"/>
      <c r="M1659" s="245"/>
      <c r="N1659" s="246"/>
      <c r="O1659" s="246"/>
      <c r="P1659" s="246"/>
      <c r="Q1659" s="246"/>
      <c r="R1659" s="246"/>
      <c r="S1659" s="246"/>
      <c r="T1659" s="247"/>
      <c r="AT1659" s="248" t="s">
        <v>158</v>
      </c>
      <c r="AU1659" s="248" t="s">
        <v>84</v>
      </c>
      <c r="AV1659" s="12" t="s">
        <v>84</v>
      </c>
      <c r="AW1659" s="12" t="s">
        <v>35</v>
      </c>
      <c r="AX1659" s="12" t="s">
        <v>72</v>
      </c>
      <c r="AY1659" s="248" t="s">
        <v>147</v>
      </c>
    </row>
    <row r="1660" s="12" customFormat="1">
      <c r="B1660" s="238"/>
      <c r="C1660" s="239"/>
      <c r="D1660" s="225" t="s">
        <v>158</v>
      </c>
      <c r="E1660" s="240" t="s">
        <v>21</v>
      </c>
      <c r="F1660" s="241" t="s">
        <v>2158</v>
      </c>
      <c r="G1660" s="239"/>
      <c r="H1660" s="242">
        <v>1.54</v>
      </c>
      <c r="I1660" s="243"/>
      <c r="J1660" s="239"/>
      <c r="K1660" s="239"/>
      <c r="L1660" s="244"/>
      <c r="M1660" s="245"/>
      <c r="N1660" s="246"/>
      <c r="O1660" s="246"/>
      <c r="P1660" s="246"/>
      <c r="Q1660" s="246"/>
      <c r="R1660" s="246"/>
      <c r="S1660" s="246"/>
      <c r="T1660" s="247"/>
      <c r="AT1660" s="248" t="s">
        <v>158</v>
      </c>
      <c r="AU1660" s="248" t="s">
        <v>84</v>
      </c>
      <c r="AV1660" s="12" t="s">
        <v>84</v>
      </c>
      <c r="AW1660" s="12" t="s">
        <v>35</v>
      </c>
      <c r="AX1660" s="12" t="s">
        <v>72</v>
      </c>
      <c r="AY1660" s="248" t="s">
        <v>147</v>
      </c>
    </row>
    <row r="1661" s="12" customFormat="1">
      <c r="B1661" s="238"/>
      <c r="C1661" s="239"/>
      <c r="D1661" s="225" t="s">
        <v>158</v>
      </c>
      <c r="E1661" s="240" t="s">
        <v>21</v>
      </c>
      <c r="F1661" s="241" t="s">
        <v>2159</v>
      </c>
      <c r="G1661" s="239"/>
      <c r="H1661" s="242">
        <v>1.6799999999999999</v>
      </c>
      <c r="I1661" s="243"/>
      <c r="J1661" s="239"/>
      <c r="K1661" s="239"/>
      <c r="L1661" s="244"/>
      <c r="M1661" s="245"/>
      <c r="N1661" s="246"/>
      <c r="O1661" s="246"/>
      <c r="P1661" s="246"/>
      <c r="Q1661" s="246"/>
      <c r="R1661" s="246"/>
      <c r="S1661" s="246"/>
      <c r="T1661" s="247"/>
      <c r="AT1661" s="248" t="s">
        <v>158</v>
      </c>
      <c r="AU1661" s="248" t="s">
        <v>84</v>
      </c>
      <c r="AV1661" s="12" t="s">
        <v>84</v>
      </c>
      <c r="AW1661" s="12" t="s">
        <v>35</v>
      </c>
      <c r="AX1661" s="12" t="s">
        <v>72</v>
      </c>
      <c r="AY1661" s="248" t="s">
        <v>147</v>
      </c>
    </row>
    <row r="1662" s="12" customFormat="1">
      <c r="B1662" s="238"/>
      <c r="C1662" s="239"/>
      <c r="D1662" s="225" t="s">
        <v>158</v>
      </c>
      <c r="E1662" s="240" t="s">
        <v>21</v>
      </c>
      <c r="F1662" s="241" t="s">
        <v>2160</v>
      </c>
      <c r="G1662" s="239"/>
      <c r="H1662" s="242">
        <v>1.04</v>
      </c>
      <c r="I1662" s="243"/>
      <c r="J1662" s="239"/>
      <c r="K1662" s="239"/>
      <c r="L1662" s="244"/>
      <c r="M1662" s="245"/>
      <c r="N1662" s="246"/>
      <c r="O1662" s="246"/>
      <c r="P1662" s="246"/>
      <c r="Q1662" s="246"/>
      <c r="R1662" s="246"/>
      <c r="S1662" s="246"/>
      <c r="T1662" s="247"/>
      <c r="AT1662" s="248" t="s">
        <v>158</v>
      </c>
      <c r="AU1662" s="248" t="s">
        <v>84</v>
      </c>
      <c r="AV1662" s="12" t="s">
        <v>84</v>
      </c>
      <c r="AW1662" s="12" t="s">
        <v>35</v>
      </c>
      <c r="AX1662" s="12" t="s">
        <v>72</v>
      </c>
      <c r="AY1662" s="248" t="s">
        <v>147</v>
      </c>
    </row>
    <row r="1663" s="12" customFormat="1">
      <c r="B1663" s="238"/>
      <c r="C1663" s="239"/>
      <c r="D1663" s="225" t="s">
        <v>158</v>
      </c>
      <c r="E1663" s="240" t="s">
        <v>21</v>
      </c>
      <c r="F1663" s="241" t="s">
        <v>2161</v>
      </c>
      <c r="G1663" s="239"/>
      <c r="H1663" s="242">
        <v>2.3599999999999999</v>
      </c>
      <c r="I1663" s="243"/>
      <c r="J1663" s="239"/>
      <c r="K1663" s="239"/>
      <c r="L1663" s="244"/>
      <c r="M1663" s="245"/>
      <c r="N1663" s="246"/>
      <c r="O1663" s="246"/>
      <c r="P1663" s="246"/>
      <c r="Q1663" s="246"/>
      <c r="R1663" s="246"/>
      <c r="S1663" s="246"/>
      <c r="T1663" s="247"/>
      <c r="AT1663" s="248" t="s">
        <v>158</v>
      </c>
      <c r="AU1663" s="248" t="s">
        <v>84</v>
      </c>
      <c r="AV1663" s="12" t="s">
        <v>84</v>
      </c>
      <c r="AW1663" s="12" t="s">
        <v>35</v>
      </c>
      <c r="AX1663" s="12" t="s">
        <v>72</v>
      </c>
      <c r="AY1663" s="248" t="s">
        <v>147</v>
      </c>
    </row>
    <row r="1664" s="12" customFormat="1">
      <c r="B1664" s="238"/>
      <c r="C1664" s="239"/>
      <c r="D1664" s="225" t="s">
        <v>158</v>
      </c>
      <c r="E1664" s="240" t="s">
        <v>21</v>
      </c>
      <c r="F1664" s="241" t="s">
        <v>2162</v>
      </c>
      <c r="G1664" s="239"/>
      <c r="H1664" s="242">
        <v>1.28</v>
      </c>
      <c r="I1664" s="243"/>
      <c r="J1664" s="239"/>
      <c r="K1664" s="239"/>
      <c r="L1664" s="244"/>
      <c r="M1664" s="245"/>
      <c r="N1664" s="246"/>
      <c r="O1664" s="246"/>
      <c r="P1664" s="246"/>
      <c r="Q1664" s="246"/>
      <c r="R1664" s="246"/>
      <c r="S1664" s="246"/>
      <c r="T1664" s="247"/>
      <c r="AT1664" s="248" t="s">
        <v>158</v>
      </c>
      <c r="AU1664" s="248" t="s">
        <v>84</v>
      </c>
      <c r="AV1664" s="12" t="s">
        <v>84</v>
      </c>
      <c r="AW1664" s="12" t="s">
        <v>35</v>
      </c>
      <c r="AX1664" s="12" t="s">
        <v>72</v>
      </c>
      <c r="AY1664" s="248" t="s">
        <v>147</v>
      </c>
    </row>
    <row r="1665" s="12" customFormat="1">
      <c r="B1665" s="238"/>
      <c r="C1665" s="239"/>
      <c r="D1665" s="225" t="s">
        <v>158</v>
      </c>
      <c r="E1665" s="240" t="s">
        <v>21</v>
      </c>
      <c r="F1665" s="241" t="s">
        <v>2163</v>
      </c>
      <c r="G1665" s="239"/>
      <c r="H1665" s="242">
        <v>0.64000000000000001</v>
      </c>
      <c r="I1665" s="243"/>
      <c r="J1665" s="239"/>
      <c r="K1665" s="239"/>
      <c r="L1665" s="244"/>
      <c r="M1665" s="245"/>
      <c r="N1665" s="246"/>
      <c r="O1665" s="246"/>
      <c r="P1665" s="246"/>
      <c r="Q1665" s="246"/>
      <c r="R1665" s="246"/>
      <c r="S1665" s="246"/>
      <c r="T1665" s="247"/>
      <c r="AT1665" s="248" t="s">
        <v>158</v>
      </c>
      <c r="AU1665" s="248" t="s">
        <v>84</v>
      </c>
      <c r="AV1665" s="12" t="s">
        <v>84</v>
      </c>
      <c r="AW1665" s="12" t="s">
        <v>35</v>
      </c>
      <c r="AX1665" s="12" t="s">
        <v>72</v>
      </c>
      <c r="AY1665" s="248" t="s">
        <v>147</v>
      </c>
    </row>
    <row r="1666" s="13" customFormat="1">
      <c r="B1666" s="249"/>
      <c r="C1666" s="250"/>
      <c r="D1666" s="225" t="s">
        <v>158</v>
      </c>
      <c r="E1666" s="251" t="s">
        <v>21</v>
      </c>
      <c r="F1666" s="252" t="s">
        <v>161</v>
      </c>
      <c r="G1666" s="250"/>
      <c r="H1666" s="253">
        <v>37.869999999999997</v>
      </c>
      <c r="I1666" s="254"/>
      <c r="J1666" s="250"/>
      <c r="K1666" s="250"/>
      <c r="L1666" s="255"/>
      <c r="M1666" s="256"/>
      <c r="N1666" s="257"/>
      <c r="O1666" s="257"/>
      <c r="P1666" s="257"/>
      <c r="Q1666" s="257"/>
      <c r="R1666" s="257"/>
      <c r="S1666" s="257"/>
      <c r="T1666" s="258"/>
      <c r="AT1666" s="259" t="s">
        <v>158</v>
      </c>
      <c r="AU1666" s="259" t="s">
        <v>84</v>
      </c>
      <c r="AV1666" s="13" t="s">
        <v>154</v>
      </c>
      <c r="AW1666" s="13" t="s">
        <v>35</v>
      </c>
      <c r="AX1666" s="13" t="s">
        <v>77</v>
      </c>
      <c r="AY1666" s="259" t="s">
        <v>147</v>
      </c>
    </row>
    <row r="1667" s="1" customFormat="1" ht="25.5" customHeight="1">
      <c r="B1667" s="45"/>
      <c r="C1667" s="213" t="s">
        <v>2164</v>
      </c>
      <c r="D1667" s="213" t="s">
        <v>149</v>
      </c>
      <c r="E1667" s="214" t="s">
        <v>2165</v>
      </c>
      <c r="F1667" s="215" t="s">
        <v>2166</v>
      </c>
      <c r="G1667" s="216" t="s">
        <v>443</v>
      </c>
      <c r="H1667" s="217">
        <v>4.5049999999999999</v>
      </c>
      <c r="I1667" s="218"/>
      <c r="J1667" s="219">
        <f>ROUND(I1667*H1667,2)</f>
        <v>0</v>
      </c>
      <c r="K1667" s="215" t="s">
        <v>153</v>
      </c>
      <c r="L1667" s="71"/>
      <c r="M1667" s="220" t="s">
        <v>21</v>
      </c>
      <c r="N1667" s="221" t="s">
        <v>43</v>
      </c>
      <c r="O1667" s="46"/>
      <c r="P1667" s="222">
        <f>O1667*H1667</f>
        <v>0</v>
      </c>
      <c r="Q1667" s="222">
        <v>0.0028600000000000001</v>
      </c>
      <c r="R1667" s="222">
        <f>Q1667*H1667</f>
        <v>0.0128843</v>
      </c>
      <c r="S1667" s="222">
        <v>0</v>
      </c>
      <c r="T1667" s="223">
        <f>S1667*H1667</f>
        <v>0</v>
      </c>
      <c r="AR1667" s="23" t="s">
        <v>248</v>
      </c>
      <c r="AT1667" s="23" t="s">
        <v>149</v>
      </c>
      <c r="AU1667" s="23" t="s">
        <v>84</v>
      </c>
      <c r="AY1667" s="23" t="s">
        <v>147</v>
      </c>
      <c r="BE1667" s="224">
        <f>IF(N1667="základní",J1667,0)</f>
        <v>0</v>
      </c>
      <c r="BF1667" s="224">
        <f>IF(N1667="snížená",J1667,0)</f>
        <v>0</v>
      </c>
      <c r="BG1667" s="224">
        <f>IF(N1667="zákl. přenesená",J1667,0)</f>
        <v>0</v>
      </c>
      <c r="BH1667" s="224">
        <f>IF(N1667="sníž. přenesená",J1667,0)</f>
        <v>0</v>
      </c>
      <c r="BI1667" s="224">
        <f>IF(N1667="nulová",J1667,0)</f>
        <v>0</v>
      </c>
      <c r="BJ1667" s="23" t="s">
        <v>77</v>
      </c>
      <c r="BK1667" s="224">
        <f>ROUND(I1667*H1667,2)</f>
        <v>0</v>
      </c>
      <c r="BL1667" s="23" t="s">
        <v>248</v>
      </c>
      <c r="BM1667" s="23" t="s">
        <v>2167</v>
      </c>
    </row>
    <row r="1668" s="11" customFormat="1">
      <c r="B1668" s="228"/>
      <c r="C1668" s="229"/>
      <c r="D1668" s="225" t="s">
        <v>158</v>
      </c>
      <c r="E1668" s="230" t="s">
        <v>21</v>
      </c>
      <c r="F1668" s="231" t="s">
        <v>1254</v>
      </c>
      <c r="G1668" s="229"/>
      <c r="H1668" s="230" t="s">
        <v>21</v>
      </c>
      <c r="I1668" s="232"/>
      <c r="J1668" s="229"/>
      <c r="K1668" s="229"/>
      <c r="L1668" s="233"/>
      <c r="M1668" s="234"/>
      <c r="N1668" s="235"/>
      <c r="O1668" s="235"/>
      <c r="P1668" s="235"/>
      <c r="Q1668" s="235"/>
      <c r="R1668" s="235"/>
      <c r="S1668" s="235"/>
      <c r="T1668" s="236"/>
      <c r="AT1668" s="237" t="s">
        <v>158</v>
      </c>
      <c r="AU1668" s="237" t="s">
        <v>84</v>
      </c>
      <c r="AV1668" s="11" t="s">
        <v>77</v>
      </c>
      <c r="AW1668" s="11" t="s">
        <v>35</v>
      </c>
      <c r="AX1668" s="11" t="s">
        <v>72</v>
      </c>
      <c r="AY1668" s="237" t="s">
        <v>147</v>
      </c>
    </row>
    <row r="1669" s="12" customFormat="1">
      <c r="B1669" s="238"/>
      <c r="C1669" s="239"/>
      <c r="D1669" s="225" t="s">
        <v>158</v>
      </c>
      <c r="E1669" s="240" t="s">
        <v>21</v>
      </c>
      <c r="F1669" s="241" t="s">
        <v>2168</v>
      </c>
      <c r="G1669" s="239"/>
      <c r="H1669" s="242">
        <v>4.5049999999999999</v>
      </c>
      <c r="I1669" s="243"/>
      <c r="J1669" s="239"/>
      <c r="K1669" s="239"/>
      <c r="L1669" s="244"/>
      <c r="M1669" s="245"/>
      <c r="N1669" s="246"/>
      <c r="O1669" s="246"/>
      <c r="P1669" s="246"/>
      <c r="Q1669" s="246"/>
      <c r="R1669" s="246"/>
      <c r="S1669" s="246"/>
      <c r="T1669" s="247"/>
      <c r="AT1669" s="248" t="s">
        <v>158</v>
      </c>
      <c r="AU1669" s="248" t="s">
        <v>84</v>
      </c>
      <c r="AV1669" s="12" t="s">
        <v>84</v>
      </c>
      <c r="AW1669" s="12" t="s">
        <v>35</v>
      </c>
      <c r="AX1669" s="12" t="s">
        <v>72</v>
      </c>
      <c r="AY1669" s="248" t="s">
        <v>147</v>
      </c>
    </row>
    <row r="1670" s="13" customFormat="1">
      <c r="B1670" s="249"/>
      <c r="C1670" s="250"/>
      <c r="D1670" s="225" t="s">
        <v>158</v>
      </c>
      <c r="E1670" s="251" t="s">
        <v>21</v>
      </c>
      <c r="F1670" s="252" t="s">
        <v>161</v>
      </c>
      <c r="G1670" s="250"/>
      <c r="H1670" s="253">
        <v>4.5049999999999999</v>
      </c>
      <c r="I1670" s="254"/>
      <c r="J1670" s="250"/>
      <c r="K1670" s="250"/>
      <c r="L1670" s="255"/>
      <c r="M1670" s="256"/>
      <c r="N1670" s="257"/>
      <c r="O1670" s="257"/>
      <c r="P1670" s="257"/>
      <c r="Q1670" s="257"/>
      <c r="R1670" s="257"/>
      <c r="S1670" s="257"/>
      <c r="T1670" s="258"/>
      <c r="AT1670" s="259" t="s">
        <v>158</v>
      </c>
      <c r="AU1670" s="259" t="s">
        <v>84</v>
      </c>
      <c r="AV1670" s="13" t="s">
        <v>154</v>
      </c>
      <c r="AW1670" s="13" t="s">
        <v>35</v>
      </c>
      <c r="AX1670" s="13" t="s">
        <v>77</v>
      </c>
      <c r="AY1670" s="259" t="s">
        <v>147</v>
      </c>
    </row>
    <row r="1671" s="1" customFormat="1" ht="25.5" customHeight="1">
      <c r="B1671" s="45"/>
      <c r="C1671" s="213" t="s">
        <v>2169</v>
      </c>
      <c r="D1671" s="213" t="s">
        <v>149</v>
      </c>
      <c r="E1671" s="214" t="s">
        <v>2170</v>
      </c>
      <c r="F1671" s="215" t="s">
        <v>2171</v>
      </c>
      <c r="G1671" s="216" t="s">
        <v>443</v>
      </c>
      <c r="H1671" s="217">
        <v>84.875</v>
      </c>
      <c r="I1671" s="218"/>
      <c r="J1671" s="219">
        <f>ROUND(I1671*H1671,2)</f>
        <v>0</v>
      </c>
      <c r="K1671" s="215" t="s">
        <v>153</v>
      </c>
      <c r="L1671" s="71"/>
      <c r="M1671" s="220" t="s">
        <v>21</v>
      </c>
      <c r="N1671" s="221" t="s">
        <v>43</v>
      </c>
      <c r="O1671" s="46"/>
      <c r="P1671" s="222">
        <f>O1671*H1671</f>
        <v>0</v>
      </c>
      <c r="Q1671" s="222">
        <v>0.0036600000000000001</v>
      </c>
      <c r="R1671" s="222">
        <f>Q1671*H1671</f>
        <v>0.31064249999999999</v>
      </c>
      <c r="S1671" s="222">
        <v>0</v>
      </c>
      <c r="T1671" s="223">
        <f>S1671*H1671</f>
        <v>0</v>
      </c>
      <c r="AR1671" s="23" t="s">
        <v>248</v>
      </c>
      <c r="AT1671" s="23" t="s">
        <v>149</v>
      </c>
      <c r="AU1671" s="23" t="s">
        <v>84</v>
      </c>
      <c r="AY1671" s="23" t="s">
        <v>147</v>
      </c>
      <c r="BE1671" s="224">
        <f>IF(N1671="základní",J1671,0)</f>
        <v>0</v>
      </c>
      <c r="BF1671" s="224">
        <f>IF(N1671="snížená",J1671,0)</f>
        <v>0</v>
      </c>
      <c r="BG1671" s="224">
        <f>IF(N1671="zákl. přenesená",J1671,0)</f>
        <v>0</v>
      </c>
      <c r="BH1671" s="224">
        <f>IF(N1671="sníž. přenesená",J1671,0)</f>
        <v>0</v>
      </c>
      <c r="BI1671" s="224">
        <f>IF(N1671="nulová",J1671,0)</f>
        <v>0</v>
      </c>
      <c r="BJ1671" s="23" t="s">
        <v>77</v>
      </c>
      <c r="BK1671" s="224">
        <f>ROUND(I1671*H1671,2)</f>
        <v>0</v>
      </c>
      <c r="BL1671" s="23" t="s">
        <v>248</v>
      </c>
      <c r="BM1671" s="23" t="s">
        <v>2172</v>
      </c>
    </row>
    <row r="1672" s="11" customFormat="1">
      <c r="B1672" s="228"/>
      <c r="C1672" s="229"/>
      <c r="D1672" s="225" t="s">
        <v>158</v>
      </c>
      <c r="E1672" s="230" t="s">
        <v>21</v>
      </c>
      <c r="F1672" s="231" t="s">
        <v>1254</v>
      </c>
      <c r="G1672" s="229"/>
      <c r="H1672" s="230" t="s">
        <v>21</v>
      </c>
      <c r="I1672" s="232"/>
      <c r="J1672" s="229"/>
      <c r="K1672" s="229"/>
      <c r="L1672" s="233"/>
      <c r="M1672" s="234"/>
      <c r="N1672" s="235"/>
      <c r="O1672" s="235"/>
      <c r="P1672" s="235"/>
      <c r="Q1672" s="235"/>
      <c r="R1672" s="235"/>
      <c r="S1672" s="235"/>
      <c r="T1672" s="236"/>
      <c r="AT1672" s="237" t="s">
        <v>158</v>
      </c>
      <c r="AU1672" s="237" t="s">
        <v>84</v>
      </c>
      <c r="AV1672" s="11" t="s">
        <v>77</v>
      </c>
      <c r="AW1672" s="11" t="s">
        <v>35</v>
      </c>
      <c r="AX1672" s="11" t="s">
        <v>72</v>
      </c>
      <c r="AY1672" s="237" t="s">
        <v>147</v>
      </c>
    </row>
    <row r="1673" s="12" customFormat="1">
      <c r="B1673" s="238"/>
      <c r="C1673" s="239"/>
      <c r="D1673" s="225" t="s">
        <v>158</v>
      </c>
      <c r="E1673" s="240" t="s">
        <v>21</v>
      </c>
      <c r="F1673" s="241" t="s">
        <v>2173</v>
      </c>
      <c r="G1673" s="239"/>
      <c r="H1673" s="242">
        <v>84.875</v>
      </c>
      <c r="I1673" s="243"/>
      <c r="J1673" s="239"/>
      <c r="K1673" s="239"/>
      <c r="L1673" s="244"/>
      <c r="M1673" s="245"/>
      <c r="N1673" s="246"/>
      <c r="O1673" s="246"/>
      <c r="P1673" s="246"/>
      <c r="Q1673" s="246"/>
      <c r="R1673" s="246"/>
      <c r="S1673" s="246"/>
      <c r="T1673" s="247"/>
      <c r="AT1673" s="248" t="s">
        <v>158</v>
      </c>
      <c r="AU1673" s="248" t="s">
        <v>84</v>
      </c>
      <c r="AV1673" s="12" t="s">
        <v>84</v>
      </c>
      <c r="AW1673" s="12" t="s">
        <v>35</v>
      </c>
      <c r="AX1673" s="12" t="s">
        <v>72</v>
      </c>
      <c r="AY1673" s="248" t="s">
        <v>147</v>
      </c>
    </row>
    <row r="1674" s="13" customFormat="1">
      <c r="B1674" s="249"/>
      <c r="C1674" s="250"/>
      <c r="D1674" s="225" t="s">
        <v>158</v>
      </c>
      <c r="E1674" s="251" t="s">
        <v>21</v>
      </c>
      <c r="F1674" s="252" t="s">
        <v>161</v>
      </c>
      <c r="G1674" s="250"/>
      <c r="H1674" s="253">
        <v>84.875</v>
      </c>
      <c r="I1674" s="254"/>
      <c r="J1674" s="250"/>
      <c r="K1674" s="250"/>
      <c r="L1674" s="255"/>
      <c r="M1674" s="256"/>
      <c r="N1674" s="257"/>
      <c r="O1674" s="257"/>
      <c r="P1674" s="257"/>
      <c r="Q1674" s="257"/>
      <c r="R1674" s="257"/>
      <c r="S1674" s="257"/>
      <c r="T1674" s="258"/>
      <c r="AT1674" s="259" t="s">
        <v>158</v>
      </c>
      <c r="AU1674" s="259" t="s">
        <v>84</v>
      </c>
      <c r="AV1674" s="13" t="s">
        <v>154</v>
      </c>
      <c r="AW1674" s="13" t="s">
        <v>35</v>
      </c>
      <c r="AX1674" s="13" t="s">
        <v>77</v>
      </c>
      <c r="AY1674" s="259" t="s">
        <v>147</v>
      </c>
    </row>
    <row r="1675" s="1" customFormat="1" ht="25.5" customHeight="1">
      <c r="B1675" s="45"/>
      <c r="C1675" s="213" t="s">
        <v>2174</v>
      </c>
      <c r="D1675" s="213" t="s">
        <v>149</v>
      </c>
      <c r="E1675" s="214" t="s">
        <v>2175</v>
      </c>
      <c r="F1675" s="215" t="s">
        <v>2176</v>
      </c>
      <c r="G1675" s="216" t="s">
        <v>367</v>
      </c>
      <c r="H1675" s="217">
        <v>5</v>
      </c>
      <c r="I1675" s="218"/>
      <c r="J1675" s="219">
        <f>ROUND(I1675*H1675,2)</f>
        <v>0</v>
      </c>
      <c r="K1675" s="215" t="s">
        <v>153</v>
      </c>
      <c r="L1675" s="71"/>
      <c r="M1675" s="220" t="s">
        <v>21</v>
      </c>
      <c r="N1675" s="221" t="s">
        <v>43</v>
      </c>
      <c r="O1675" s="46"/>
      <c r="P1675" s="222">
        <f>O1675*H1675</f>
        <v>0</v>
      </c>
      <c r="Q1675" s="222">
        <v>0.00109</v>
      </c>
      <c r="R1675" s="222">
        <f>Q1675*H1675</f>
        <v>0.00545</v>
      </c>
      <c r="S1675" s="222">
        <v>0</v>
      </c>
      <c r="T1675" s="223">
        <f>S1675*H1675</f>
        <v>0</v>
      </c>
      <c r="AR1675" s="23" t="s">
        <v>248</v>
      </c>
      <c r="AT1675" s="23" t="s">
        <v>149</v>
      </c>
      <c r="AU1675" s="23" t="s">
        <v>84</v>
      </c>
      <c r="AY1675" s="23" t="s">
        <v>147</v>
      </c>
      <c r="BE1675" s="224">
        <f>IF(N1675="základní",J1675,0)</f>
        <v>0</v>
      </c>
      <c r="BF1675" s="224">
        <f>IF(N1675="snížená",J1675,0)</f>
        <v>0</v>
      </c>
      <c r="BG1675" s="224">
        <f>IF(N1675="zákl. přenesená",J1675,0)</f>
        <v>0</v>
      </c>
      <c r="BH1675" s="224">
        <f>IF(N1675="sníž. přenesená",J1675,0)</f>
        <v>0</v>
      </c>
      <c r="BI1675" s="224">
        <f>IF(N1675="nulová",J1675,0)</f>
        <v>0</v>
      </c>
      <c r="BJ1675" s="23" t="s">
        <v>77</v>
      </c>
      <c r="BK1675" s="224">
        <f>ROUND(I1675*H1675,2)</f>
        <v>0</v>
      </c>
      <c r="BL1675" s="23" t="s">
        <v>248</v>
      </c>
      <c r="BM1675" s="23" t="s">
        <v>2177</v>
      </c>
    </row>
    <row r="1676" s="11" customFormat="1">
      <c r="B1676" s="228"/>
      <c r="C1676" s="229"/>
      <c r="D1676" s="225" t="s">
        <v>158</v>
      </c>
      <c r="E1676" s="230" t="s">
        <v>21</v>
      </c>
      <c r="F1676" s="231" t="s">
        <v>1254</v>
      </c>
      <c r="G1676" s="229"/>
      <c r="H1676" s="230" t="s">
        <v>21</v>
      </c>
      <c r="I1676" s="232"/>
      <c r="J1676" s="229"/>
      <c r="K1676" s="229"/>
      <c r="L1676" s="233"/>
      <c r="M1676" s="234"/>
      <c r="N1676" s="235"/>
      <c r="O1676" s="235"/>
      <c r="P1676" s="235"/>
      <c r="Q1676" s="235"/>
      <c r="R1676" s="235"/>
      <c r="S1676" s="235"/>
      <c r="T1676" s="236"/>
      <c r="AT1676" s="237" t="s">
        <v>158</v>
      </c>
      <c r="AU1676" s="237" t="s">
        <v>84</v>
      </c>
      <c r="AV1676" s="11" t="s">
        <v>77</v>
      </c>
      <c r="AW1676" s="11" t="s">
        <v>35</v>
      </c>
      <c r="AX1676" s="11" t="s">
        <v>72</v>
      </c>
      <c r="AY1676" s="237" t="s">
        <v>147</v>
      </c>
    </row>
    <row r="1677" s="12" customFormat="1">
      <c r="B1677" s="238"/>
      <c r="C1677" s="239"/>
      <c r="D1677" s="225" t="s">
        <v>158</v>
      </c>
      <c r="E1677" s="240" t="s">
        <v>21</v>
      </c>
      <c r="F1677" s="241" t="s">
        <v>2178</v>
      </c>
      <c r="G1677" s="239"/>
      <c r="H1677" s="242">
        <v>5</v>
      </c>
      <c r="I1677" s="243"/>
      <c r="J1677" s="239"/>
      <c r="K1677" s="239"/>
      <c r="L1677" s="244"/>
      <c r="M1677" s="245"/>
      <c r="N1677" s="246"/>
      <c r="O1677" s="246"/>
      <c r="P1677" s="246"/>
      <c r="Q1677" s="246"/>
      <c r="R1677" s="246"/>
      <c r="S1677" s="246"/>
      <c r="T1677" s="247"/>
      <c r="AT1677" s="248" t="s">
        <v>158</v>
      </c>
      <c r="AU1677" s="248" t="s">
        <v>84</v>
      </c>
      <c r="AV1677" s="12" t="s">
        <v>84</v>
      </c>
      <c r="AW1677" s="12" t="s">
        <v>35</v>
      </c>
      <c r="AX1677" s="12" t="s">
        <v>72</v>
      </c>
      <c r="AY1677" s="248" t="s">
        <v>147</v>
      </c>
    </row>
    <row r="1678" s="13" customFormat="1">
      <c r="B1678" s="249"/>
      <c r="C1678" s="250"/>
      <c r="D1678" s="225" t="s">
        <v>158</v>
      </c>
      <c r="E1678" s="251" t="s">
        <v>21</v>
      </c>
      <c r="F1678" s="252" t="s">
        <v>161</v>
      </c>
      <c r="G1678" s="250"/>
      <c r="H1678" s="253">
        <v>5</v>
      </c>
      <c r="I1678" s="254"/>
      <c r="J1678" s="250"/>
      <c r="K1678" s="250"/>
      <c r="L1678" s="255"/>
      <c r="M1678" s="256"/>
      <c r="N1678" s="257"/>
      <c r="O1678" s="257"/>
      <c r="P1678" s="257"/>
      <c r="Q1678" s="257"/>
      <c r="R1678" s="257"/>
      <c r="S1678" s="257"/>
      <c r="T1678" s="258"/>
      <c r="AT1678" s="259" t="s">
        <v>158</v>
      </c>
      <c r="AU1678" s="259" t="s">
        <v>84</v>
      </c>
      <c r="AV1678" s="13" t="s">
        <v>154</v>
      </c>
      <c r="AW1678" s="13" t="s">
        <v>35</v>
      </c>
      <c r="AX1678" s="13" t="s">
        <v>77</v>
      </c>
      <c r="AY1678" s="259" t="s">
        <v>147</v>
      </c>
    </row>
    <row r="1679" s="1" customFormat="1" ht="25.5" customHeight="1">
      <c r="B1679" s="45"/>
      <c r="C1679" s="213" t="s">
        <v>2179</v>
      </c>
      <c r="D1679" s="213" t="s">
        <v>149</v>
      </c>
      <c r="E1679" s="214" t="s">
        <v>2180</v>
      </c>
      <c r="F1679" s="215" t="s">
        <v>2181</v>
      </c>
      <c r="G1679" s="216" t="s">
        <v>367</v>
      </c>
      <c r="H1679" s="217">
        <v>1</v>
      </c>
      <c r="I1679" s="218"/>
      <c r="J1679" s="219">
        <f>ROUND(I1679*H1679,2)</f>
        <v>0</v>
      </c>
      <c r="K1679" s="215" t="s">
        <v>153</v>
      </c>
      <c r="L1679" s="71"/>
      <c r="M1679" s="220" t="s">
        <v>21</v>
      </c>
      <c r="N1679" s="221" t="s">
        <v>43</v>
      </c>
      <c r="O1679" s="46"/>
      <c r="P1679" s="222">
        <f>O1679*H1679</f>
        <v>0</v>
      </c>
      <c r="Q1679" s="222">
        <v>0.00048000000000000001</v>
      </c>
      <c r="R1679" s="222">
        <f>Q1679*H1679</f>
        <v>0.00048000000000000001</v>
      </c>
      <c r="S1679" s="222">
        <v>0</v>
      </c>
      <c r="T1679" s="223">
        <f>S1679*H1679</f>
        <v>0</v>
      </c>
      <c r="AR1679" s="23" t="s">
        <v>248</v>
      </c>
      <c r="AT1679" s="23" t="s">
        <v>149</v>
      </c>
      <c r="AU1679" s="23" t="s">
        <v>84</v>
      </c>
      <c r="AY1679" s="23" t="s">
        <v>147</v>
      </c>
      <c r="BE1679" s="224">
        <f>IF(N1679="základní",J1679,0)</f>
        <v>0</v>
      </c>
      <c r="BF1679" s="224">
        <f>IF(N1679="snížená",J1679,0)</f>
        <v>0</v>
      </c>
      <c r="BG1679" s="224">
        <f>IF(N1679="zákl. přenesená",J1679,0)</f>
        <v>0</v>
      </c>
      <c r="BH1679" s="224">
        <f>IF(N1679="sníž. přenesená",J1679,0)</f>
        <v>0</v>
      </c>
      <c r="BI1679" s="224">
        <f>IF(N1679="nulová",J1679,0)</f>
        <v>0</v>
      </c>
      <c r="BJ1679" s="23" t="s">
        <v>77</v>
      </c>
      <c r="BK1679" s="224">
        <f>ROUND(I1679*H1679,2)</f>
        <v>0</v>
      </c>
      <c r="BL1679" s="23" t="s">
        <v>248</v>
      </c>
      <c r="BM1679" s="23" t="s">
        <v>2182</v>
      </c>
    </row>
    <row r="1680" s="11" customFormat="1">
      <c r="B1680" s="228"/>
      <c r="C1680" s="229"/>
      <c r="D1680" s="225" t="s">
        <v>158</v>
      </c>
      <c r="E1680" s="230" t="s">
        <v>21</v>
      </c>
      <c r="F1680" s="231" t="s">
        <v>1254</v>
      </c>
      <c r="G1680" s="229"/>
      <c r="H1680" s="230" t="s">
        <v>21</v>
      </c>
      <c r="I1680" s="232"/>
      <c r="J1680" s="229"/>
      <c r="K1680" s="229"/>
      <c r="L1680" s="233"/>
      <c r="M1680" s="234"/>
      <c r="N1680" s="235"/>
      <c r="O1680" s="235"/>
      <c r="P1680" s="235"/>
      <c r="Q1680" s="235"/>
      <c r="R1680" s="235"/>
      <c r="S1680" s="235"/>
      <c r="T1680" s="236"/>
      <c r="AT1680" s="237" t="s">
        <v>158</v>
      </c>
      <c r="AU1680" s="237" t="s">
        <v>84</v>
      </c>
      <c r="AV1680" s="11" t="s">
        <v>77</v>
      </c>
      <c r="AW1680" s="11" t="s">
        <v>35</v>
      </c>
      <c r="AX1680" s="11" t="s">
        <v>72</v>
      </c>
      <c r="AY1680" s="237" t="s">
        <v>147</v>
      </c>
    </row>
    <row r="1681" s="12" customFormat="1">
      <c r="B1681" s="238"/>
      <c r="C1681" s="239"/>
      <c r="D1681" s="225" t="s">
        <v>158</v>
      </c>
      <c r="E1681" s="240" t="s">
        <v>21</v>
      </c>
      <c r="F1681" s="241" t="s">
        <v>2183</v>
      </c>
      <c r="G1681" s="239"/>
      <c r="H1681" s="242">
        <v>1</v>
      </c>
      <c r="I1681" s="243"/>
      <c r="J1681" s="239"/>
      <c r="K1681" s="239"/>
      <c r="L1681" s="244"/>
      <c r="M1681" s="245"/>
      <c r="N1681" s="246"/>
      <c r="O1681" s="246"/>
      <c r="P1681" s="246"/>
      <c r="Q1681" s="246"/>
      <c r="R1681" s="246"/>
      <c r="S1681" s="246"/>
      <c r="T1681" s="247"/>
      <c r="AT1681" s="248" t="s">
        <v>158</v>
      </c>
      <c r="AU1681" s="248" t="s">
        <v>84</v>
      </c>
      <c r="AV1681" s="12" t="s">
        <v>84</v>
      </c>
      <c r="AW1681" s="12" t="s">
        <v>35</v>
      </c>
      <c r="AX1681" s="12" t="s">
        <v>72</v>
      </c>
      <c r="AY1681" s="248" t="s">
        <v>147</v>
      </c>
    </row>
    <row r="1682" s="13" customFormat="1">
      <c r="B1682" s="249"/>
      <c r="C1682" s="250"/>
      <c r="D1682" s="225" t="s">
        <v>158</v>
      </c>
      <c r="E1682" s="251" t="s">
        <v>21</v>
      </c>
      <c r="F1682" s="252" t="s">
        <v>161</v>
      </c>
      <c r="G1682" s="250"/>
      <c r="H1682" s="253">
        <v>1</v>
      </c>
      <c r="I1682" s="254"/>
      <c r="J1682" s="250"/>
      <c r="K1682" s="250"/>
      <c r="L1682" s="255"/>
      <c r="M1682" s="256"/>
      <c r="N1682" s="257"/>
      <c r="O1682" s="257"/>
      <c r="P1682" s="257"/>
      <c r="Q1682" s="257"/>
      <c r="R1682" s="257"/>
      <c r="S1682" s="257"/>
      <c r="T1682" s="258"/>
      <c r="AT1682" s="259" t="s">
        <v>158</v>
      </c>
      <c r="AU1682" s="259" t="s">
        <v>84</v>
      </c>
      <c r="AV1682" s="13" t="s">
        <v>154</v>
      </c>
      <c r="AW1682" s="13" t="s">
        <v>35</v>
      </c>
      <c r="AX1682" s="13" t="s">
        <v>77</v>
      </c>
      <c r="AY1682" s="259" t="s">
        <v>147</v>
      </c>
    </row>
    <row r="1683" s="1" customFormat="1" ht="38.25" customHeight="1">
      <c r="B1683" s="45"/>
      <c r="C1683" s="213" t="s">
        <v>2184</v>
      </c>
      <c r="D1683" s="213" t="s">
        <v>149</v>
      </c>
      <c r="E1683" s="214" t="s">
        <v>2185</v>
      </c>
      <c r="F1683" s="215" t="s">
        <v>2186</v>
      </c>
      <c r="G1683" s="216" t="s">
        <v>221</v>
      </c>
      <c r="H1683" s="217">
        <v>0.437</v>
      </c>
      <c r="I1683" s="218"/>
      <c r="J1683" s="219">
        <f>ROUND(I1683*H1683,2)</f>
        <v>0</v>
      </c>
      <c r="K1683" s="215" t="s">
        <v>153</v>
      </c>
      <c r="L1683" s="71"/>
      <c r="M1683" s="220" t="s">
        <v>21</v>
      </c>
      <c r="N1683" s="221" t="s">
        <v>43</v>
      </c>
      <c r="O1683" s="46"/>
      <c r="P1683" s="222">
        <f>O1683*H1683</f>
        <v>0</v>
      </c>
      <c r="Q1683" s="222">
        <v>0</v>
      </c>
      <c r="R1683" s="222">
        <f>Q1683*H1683</f>
        <v>0</v>
      </c>
      <c r="S1683" s="222">
        <v>0</v>
      </c>
      <c r="T1683" s="223">
        <f>S1683*H1683</f>
        <v>0</v>
      </c>
      <c r="AR1683" s="23" t="s">
        <v>248</v>
      </c>
      <c r="AT1683" s="23" t="s">
        <v>149</v>
      </c>
      <c r="AU1683" s="23" t="s">
        <v>84</v>
      </c>
      <c r="AY1683" s="23" t="s">
        <v>147</v>
      </c>
      <c r="BE1683" s="224">
        <f>IF(N1683="základní",J1683,0)</f>
        <v>0</v>
      </c>
      <c r="BF1683" s="224">
        <f>IF(N1683="snížená",J1683,0)</f>
        <v>0</v>
      </c>
      <c r="BG1683" s="224">
        <f>IF(N1683="zákl. přenesená",J1683,0)</f>
        <v>0</v>
      </c>
      <c r="BH1683" s="224">
        <f>IF(N1683="sníž. přenesená",J1683,0)</f>
        <v>0</v>
      </c>
      <c r="BI1683" s="224">
        <f>IF(N1683="nulová",J1683,0)</f>
        <v>0</v>
      </c>
      <c r="BJ1683" s="23" t="s">
        <v>77</v>
      </c>
      <c r="BK1683" s="224">
        <f>ROUND(I1683*H1683,2)</f>
        <v>0</v>
      </c>
      <c r="BL1683" s="23" t="s">
        <v>248</v>
      </c>
      <c r="BM1683" s="23" t="s">
        <v>2187</v>
      </c>
    </row>
    <row r="1684" s="1" customFormat="1">
      <c r="B1684" s="45"/>
      <c r="C1684" s="73"/>
      <c r="D1684" s="225" t="s">
        <v>156</v>
      </c>
      <c r="E1684" s="73"/>
      <c r="F1684" s="226" t="s">
        <v>1857</v>
      </c>
      <c r="G1684" s="73"/>
      <c r="H1684" s="73"/>
      <c r="I1684" s="184"/>
      <c r="J1684" s="73"/>
      <c r="K1684" s="73"/>
      <c r="L1684" s="71"/>
      <c r="M1684" s="227"/>
      <c r="N1684" s="46"/>
      <c r="O1684" s="46"/>
      <c r="P1684" s="46"/>
      <c r="Q1684" s="46"/>
      <c r="R1684" s="46"/>
      <c r="S1684" s="46"/>
      <c r="T1684" s="94"/>
      <c r="AT1684" s="23" t="s">
        <v>156</v>
      </c>
      <c r="AU1684" s="23" t="s">
        <v>84</v>
      </c>
    </row>
    <row r="1685" s="1" customFormat="1" ht="38.25" customHeight="1">
      <c r="B1685" s="45"/>
      <c r="C1685" s="213" t="s">
        <v>2188</v>
      </c>
      <c r="D1685" s="213" t="s">
        <v>149</v>
      </c>
      <c r="E1685" s="214" t="s">
        <v>2189</v>
      </c>
      <c r="F1685" s="215" t="s">
        <v>2190</v>
      </c>
      <c r="G1685" s="216" t="s">
        <v>221</v>
      </c>
      <c r="H1685" s="217">
        <v>0.437</v>
      </c>
      <c r="I1685" s="218"/>
      <c r="J1685" s="219">
        <f>ROUND(I1685*H1685,2)</f>
        <v>0</v>
      </c>
      <c r="K1685" s="215" t="s">
        <v>153</v>
      </c>
      <c r="L1685" s="71"/>
      <c r="M1685" s="220" t="s">
        <v>21</v>
      </c>
      <c r="N1685" s="221" t="s">
        <v>43</v>
      </c>
      <c r="O1685" s="46"/>
      <c r="P1685" s="222">
        <f>O1685*H1685</f>
        <v>0</v>
      </c>
      <c r="Q1685" s="222">
        <v>0</v>
      </c>
      <c r="R1685" s="222">
        <f>Q1685*H1685</f>
        <v>0</v>
      </c>
      <c r="S1685" s="222">
        <v>0</v>
      </c>
      <c r="T1685" s="223">
        <f>S1685*H1685</f>
        <v>0</v>
      </c>
      <c r="AR1685" s="23" t="s">
        <v>248</v>
      </c>
      <c r="AT1685" s="23" t="s">
        <v>149</v>
      </c>
      <c r="AU1685" s="23" t="s">
        <v>84</v>
      </c>
      <c r="AY1685" s="23" t="s">
        <v>147</v>
      </c>
      <c r="BE1685" s="224">
        <f>IF(N1685="základní",J1685,0)</f>
        <v>0</v>
      </c>
      <c r="BF1685" s="224">
        <f>IF(N1685="snížená",J1685,0)</f>
        <v>0</v>
      </c>
      <c r="BG1685" s="224">
        <f>IF(N1685="zákl. přenesená",J1685,0)</f>
        <v>0</v>
      </c>
      <c r="BH1685" s="224">
        <f>IF(N1685="sníž. přenesená",J1685,0)</f>
        <v>0</v>
      </c>
      <c r="BI1685" s="224">
        <f>IF(N1685="nulová",J1685,0)</f>
        <v>0</v>
      </c>
      <c r="BJ1685" s="23" t="s">
        <v>77</v>
      </c>
      <c r="BK1685" s="224">
        <f>ROUND(I1685*H1685,2)</f>
        <v>0</v>
      </c>
      <c r="BL1685" s="23" t="s">
        <v>248</v>
      </c>
      <c r="BM1685" s="23" t="s">
        <v>2191</v>
      </c>
    </row>
    <row r="1686" s="1" customFormat="1">
      <c r="B1686" s="45"/>
      <c r="C1686" s="73"/>
      <c r="D1686" s="225" t="s">
        <v>156</v>
      </c>
      <c r="E1686" s="73"/>
      <c r="F1686" s="226" t="s">
        <v>1857</v>
      </c>
      <c r="G1686" s="73"/>
      <c r="H1686" s="73"/>
      <c r="I1686" s="184"/>
      <c r="J1686" s="73"/>
      <c r="K1686" s="73"/>
      <c r="L1686" s="71"/>
      <c r="M1686" s="227"/>
      <c r="N1686" s="46"/>
      <c r="O1686" s="46"/>
      <c r="P1686" s="46"/>
      <c r="Q1686" s="46"/>
      <c r="R1686" s="46"/>
      <c r="S1686" s="46"/>
      <c r="T1686" s="94"/>
      <c r="AT1686" s="23" t="s">
        <v>156</v>
      </c>
      <c r="AU1686" s="23" t="s">
        <v>84</v>
      </c>
    </row>
    <row r="1687" s="10" customFormat="1" ht="29.88" customHeight="1">
      <c r="B1687" s="197"/>
      <c r="C1687" s="198"/>
      <c r="D1687" s="199" t="s">
        <v>71</v>
      </c>
      <c r="E1687" s="211" t="s">
        <v>2192</v>
      </c>
      <c r="F1687" s="211" t="s">
        <v>2193</v>
      </c>
      <c r="G1687" s="198"/>
      <c r="H1687" s="198"/>
      <c r="I1687" s="201"/>
      <c r="J1687" s="212">
        <f>BK1687</f>
        <v>0</v>
      </c>
      <c r="K1687" s="198"/>
      <c r="L1687" s="203"/>
      <c r="M1687" s="204"/>
      <c r="N1687" s="205"/>
      <c r="O1687" s="205"/>
      <c r="P1687" s="206">
        <f>SUM(P1688:P1949)</f>
        <v>0</v>
      </c>
      <c r="Q1687" s="205"/>
      <c r="R1687" s="206">
        <f>SUM(R1688:R1949)</f>
        <v>2.51883912</v>
      </c>
      <c r="S1687" s="205"/>
      <c r="T1687" s="207">
        <f>SUM(T1688:T1949)</f>
        <v>0.47999999999999998</v>
      </c>
      <c r="AR1687" s="208" t="s">
        <v>84</v>
      </c>
      <c r="AT1687" s="209" t="s">
        <v>71</v>
      </c>
      <c r="AU1687" s="209" t="s">
        <v>77</v>
      </c>
      <c r="AY1687" s="208" t="s">
        <v>147</v>
      </c>
      <c r="BK1687" s="210">
        <f>SUM(BK1688:BK1949)</f>
        <v>0</v>
      </c>
    </row>
    <row r="1688" s="1" customFormat="1" ht="25.5" customHeight="1">
      <c r="B1688" s="45"/>
      <c r="C1688" s="213" t="s">
        <v>2194</v>
      </c>
      <c r="D1688" s="213" t="s">
        <v>149</v>
      </c>
      <c r="E1688" s="214" t="s">
        <v>2195</v>
      </c>
      <c r="F1688" s="215" t="s">
        <v>2196</v>
      </c>
      <c r="G1688" s="216" t="s">
        <v>152</v>
      </c>
      <c r="H1688" s="217">
        <v>5.5999999999999996</v>
      </c>
      <c r="I1688" s="218"/>
      <c r="J1688" s="219">
        <f>ROUND(I1688*H1688,2)</f>
        <v>0</v>
      </c>
      <c r="K1688" s="215" t="s">
        <v>153</v>
      </c>
      <c r="L1688" s="71"/>
      <c r="M1688" s="220" t="s">
        <v>21</v>
      </c>
      <c r="N1688" s="221" t="s">
        <v>43</v>
      </c>
      <c r="O1688" s="46"/>
      <c r="P1688" s="222">
        <f>O1688*H1688</f>
        <v>0</v>
      </c>
      <c r="Q1688" s="222">
        <v>0.00025999999999999998</v>
      </c>
      <c r="R1688" s="222">
        <f>Q1688*H1688</f>
        <v>0.0014559999999999998</v>
      </c>
      <c r="S1688" s="222">
        <v>0</v>
      </c>
      <c r="T1688" s="223">
        <f>S1688*H1688</f>
        <v>0</v>
      </c>
      <c r="AR1688" s="23" t="s">
        <v>248</v>
      </c>
      <c r="AT1688" s="23" t="s">
        <v>149</v>
      </c>
      <c r="AU1688" s="23" t="s">
        <v>84</v>
      </c>
      <c r="AY1688" s="23" t="s">
        <v>147</v>
      </c>
      <c r="BE1688" s="224">
        <f>IF(N1688="základní",J1688,0)</f>
        <v>0</v>
      </c>
      <c r="BF1688" s="224">
        <f>IF(N1688="snížená",J1688,0)</f>
        <v>0</v>
      </c>
      <c r="BG1688" s="224">
        <f>IF(N1688="zákl. přenesená",J1688,0)</f>
        <v>0</v>
      </c>
      <c r="BH1688" s="224">
        <f>IF(N1688="sníž. přenesená",J1688,0)</f>
        <v>0</v>
      </c>
      <c r="BI1688" s="224">
        <f>IF(N1688="nulová",J1688,0)</f>
        <v>0</v>
      </c>
      <c r="BJ1688" s="23" t="s">
        <v>77</v>
      </c>
      <c r="BK1688" s="224">
        <f>ROUND(I1688*H1688,2)</f>
        <v>0</v>
      </c>
      <c r="BL1688" s="23" t="s">
        <v>248</v>
      </c>
      <c r="BM1688" s="23" t="s">
        <v>2197</v>
      </c>
    </row>
    <row r="1689" s="1" customFormat="1">
      <c r="B1689" s="45"/>
      <c r="C1689" s="73"/>
      <c r="D1689" s="225" t="s">
        <v>156</v>
      </c>
      <c r="E1689" s="73"/>
      <c r="F1689" s="226" t="s">
        <v>2198</v>
      </c>
      <c r="G1689" s="73"/>
      <c r="H1689" s="73"/>
      <c r="I1689" s="184"/>
      <c r="J1689" s="73"/>
      <c r="K1689" s="73"/>
      <c r="L1689" s="71"/>
      <c r="M1689" s="227"/>
      <c r="N1689" s="46"/>
      <c r="O1689" s="46"/>
      <c r="P1689" s="46"/>
      <c r="Q1689" s="46"/>
      <c r="R1689" s="46"/>
      <c r="S1689" s="46"/>
      <c r="T1689" s="94"/>
      <c r="AT1689" s="23" t="s">
        <v>156</v>
      </c>
      <c r="AU1689" s="23" t="s">
        <v>84</v>
      </c>
    </row>
    <row r="1690" s="11" customFormat="1">
      <c r="B1690" s="228"/>
      <c r="C1690" s="229"/>
      <c r="D1690" s="225" t="s">
        <v>158</v>
      </c>
      <c r="E1690" s="230" t="s">
        <v>21</v>
      </c>
      <c r="F1690" s="231" t="s">
        <v>822</v>
      </c>
      <c r="G1690" s="229"/>
      <c r="H1690" s="230" t="s">
        <v>21</v>
      </c>
      <c r="I1690" s="232"/>
      <c r="J1690" s="229"/>
      <c r="K1690" s="229"/>
      <c r="L1690" s="233"/>
      <c r="M1690" s="234"/>
      <c r="N1690" s="235"/>
      <c r="O1690" s="235"/>
      <c r="P1690" s="235"/>
      <c r="Q1690" s="235"/>
      <c r="R1690" s="235"/>
      <c r="S1690" s="235"/>
      <c r="T1690" s="236"/>
      <c r="AT1690" s="237" t="s">
        <v>158</v>
      </c>
      <c r="AU1690" s="237" t="s">
        <v>84</v>
      </c>
      <c r="AV1690" s="11" t="s">
        <v>77</v>
      </c>
      <c r="AW1690" s="11" t="s">
        <v>35</v>
      </c>
      <c r="AX1690" s="11" t="s">
        <v>72</v>
      </c>
      <c r="AY1690" s="237" t="s">
        <v>147</v>
      </c>
    </row>
    <row r="1691" s="12" customFormat="1">
      <c r="B1691" s="238"/>
      <c r="C1691" s="239"/>
      <c r="D1691" s="225" t="s">
        <v>158</v>
      </c>
      <c r="E1691" s="240" t="s">
        <v>21</v>
      </c>
      <c r="F1691" s="241" t="s">
        <v>2199</v>
      </c>
      <c r="G1691" s="239"/>
      <c r="H1691" s="242">
        <v>2.7999999999999998</v>
      </c>
      <c r="I1691" s="243"/>
      <c r="J1691" s="239"/>
      <c r="K1691" s="239"/>
      <c r="L1691" s="244"/>
      <c r="M1691" s="245"/>
      <c r="N1691" s="246"/>
      <c r="O1691" s="246"/>
      <c r="P1691" s="246"/>
      <c r="Q1691" s="246"/>
      <c r="R1691" s="246"/>
      <c r="S1691" s="246"/>
      <c r="T1691" s="247"/>
      <c r="AT1691" s="248" t="s">
        <v>158</v>
      </c>
      <c r="AU1691" s="248" t="s">
        <v>84</v>
      </c>
      <c r="AV1691" s="12" t="s">
        <v>84</v>
      </c>
      <c r="AW1691" s="12" t="s">
        <v>35</v>
      </c>
      <c r="AX1691" s="12" t="s">
        <v>72</v>
      </c>
      <c r="AY1691" s="248" t="s">
        <v>147</v>
      </c>
    </row>
    <row r="1692" s="12" customFormat="1">
      <c r="B1692" s="238"/>
      <c r="C1692" s="239"/>
      <c r="D1692" s="225" t="s">
        <v>158</v>
      </c>
      <c r="E1692" s="240" t="s">
        <v>21</v>
      </c>
      <c r="F1692" s="241" t="s">
        <v>2200</v>
      </c>
      <c r="G1692" s="239"/>
      <c r="H1692" s="242">
        <v>2.7999999999999998</v>
      </c>
      <c r="I1692" s="243"/>
      <c r="J1692" s="239"/>
      <c r="K1692" s="239"/>
      <c r="L1692" s="244"/>
      <c r="M1692" s="245"/>
      <c r="N1692" s="246"/>
      <c r="O1692" s="246"/>
      <c r="P1692" s="246"/>
      <c r="Q1692" s="246"/>
      <c r="R1692" s="246"/>
      <c r="S1692" s="246"/>
      <c r="T1692" s="247"/>
      <c r="AT1692" s="248" t="s">
        <v>158</v>
      </c>
      <c r="AU1692" s="248" t="s">
        <v>84</v>
      </c>
      <c r="AV1692" s="12" t="s">
        <v>84</v>
      </c>
      <c r="AW1692" s="12" t="s">
        <v>35</v>
      </c>
      <c r="AX1692" s="12" t="s">
        <v>72</v>
      </c>
      <c r="AY1692" s="248" t="s">
        <v>147</v>
      </c>
    </row>
    <row r="1693" s="13" customFormat="1">
      <c r="B1693" s="249"/>
      <c r="C1693" s="250"/>
      <c r="D1693" s="225" t="s">
        <v>158</v>
      </c>
      <c r="E1693" s="251" t="s">
        <v>21</v>
      </c>
      <c r="F1693" s="252" t="s">
        <v>161</v>
      </c>
      <c r="G1693" s="250"/>
      <c r="H1693" s="253">
        <v>5.5999999999999996</v>
      </c>
      <c r="I1693" s="254"/>
      <c r="J1693" s="250"/>
      <c r="K1693" s="250"/>
      <c r="L1693" s="255"/>
      <c r="M1693" s="256"/>
      <c r="N1693" s="257"/>
      <c r="O1693" s="257"/>
      <c r="P1693" s="257"/>
      <c r="Q1693" s="257"/>
      <c r="R1693" s="257"/>
      <c r="S1693" s="257"/>
      <c r="T1693" s="258"/>
      <c r="AT1693" s="259" t="s">
        <v>158</v>
      </c>
      <c r="AU1693" s="259" t="s">
        <v>84</v>
      </c>
      <c r="AV1693" s="13" t="s">
        <v>154</v>
      </c>
      <c r="AW1693" s="13" t="s">
        <v>35</v>
      </c>
      <c r="AX1693" s="13" t="s">
        <v>77</v>
      </c>
      <c r="AY1693" s="259" t="s">
        <v>147</v>
      </c>
    </row>
    <row r="1694" s="1" customFormat="1" ht="16.5" customHeight="1">
      <c r="B1694" s="45"/>
      <c r="C1694" s="260" t="s">
        <v>2201</v>
      </c>
      <c r="D1694" s="260" t="s">
        <v>237</v>
      </c>
      <c r="E1694" s="261" t="s">
        <v>2202</v>
      </c>
      <c r="F1694" s="262" t="s">
        <v>2203</v>
      </c>
      <c r="G1694" s="263" t="s">
        <v>367</v>
      </c>
      <c r="H1694" s="264">
        <v>2</v>
      </c>
      <c r="I1694" s="265"/>
      <c r="J1694" s="266">
        <f>ROUND(I1694*H1694,2)</f>
        <v>0</v>
      </c>
      <c r="K1694" s="262" t="s">
        <v>21</v>
      </c>
      <c r="L1694" s="267"/>
      <c r="M1694" s="268" t="s">
        <v>21</v>
      </c>
      <c r="N1694" s="269" t="s">
        <v>43</v>
      </c>
      <c r="O1694" s="46"/>
      <c r="P1694" s="222">
        <f>O1694*H1694</f>
        <v>0</v>
      </c>
      <c r="Q1694" s="222">
        <v>0.017000000000000001</v>
      </c>
      <c r="R1694" s="222">
        <f>Q1694*H1694</f>
        <v>0.034000000000000002</v>
      </c>
      <c r="S1694" s="222">
        <v>0</v>
      </c>
      <c r="T1694" s="223">
        <f>S1694*H1694</f>
        <v>0</v>
      </c>
      <c r="AR1694" s="23" t="s">
        <v>347</v>
      </c>
      <c r="AT1694" s="23" t="s">
        <v>237</v>
      </c>
      <c r="AU1694" s="23" t="s">
        <v>84</v>
      </c>
      <c r="AY1694" s="23" t="s">
        <v>147</v>
      </c>
      <c r="BE1694" s="224">
        <f>IF(N1694="základní",J1694,0)</f>
        <v>0</v>
      </c>
      <c r="BF1694" s="224">
        <f>IF(N1694="snížená",J1694,0)</f>
        <v>0</v>
      </c>
      <c r="BG1694" s="224">
        <f>IF(N1694="zákl. přenesená",J1694,0)</f>
        <v>0</v>
      </c>
      <c r="BH1694" s="224">
        <f>IF(N1694="sníž. přenesená",J1694,0)</f>
        <v>0</v>
      </c>
      <c r="BI1694" s="224">
        <f>IF(N1694="nulová",J1694,0)</f>
        <v>0</v>
      </c>
      <c r="BJ1694" s="23" t="s">
        <v>77</v>
      </c>
      <c r="BK1694" s="224">
        <f>ROUND(I1694*H1694,2)</f>
        <v>0</v>
      </c>
      <c r="BL1694" s="23" t="s">
        <v>248</v>
      </c>
      <c r="BM1694" s="23" t="s">
        <v>2204</v>
      </c>
    </row>
    <row r="1695" s="12" customFormat="1">
      <c r="B1695" s="238"/>
      <c r="C1695" s="239"/>
      <c r="D1695" s="225" t="s">
        <v>158</v>
      </c>
      <c r="E1695" s="240" t="s">
        <v>21</v>
      </c>
      <c r="F1695" s="241" t="s">
        <v>2205</v>
      </c>
      <c r="G1695" s="239"/>
      <c r="H1695" s="242">
        <v>1</v>
      </c>
      <c r="I1695" s="243"/>
      <c r="J1695" s="239"/>
      <c r="K1695" s="239"/>
      <c r="L1695" s="244"/>
      <c r="M1695" s="245"/>
      <c r="N1695" s="246"/>
      <c r="O1695" s="246"/>
      <c r="P1695" s="246"/>
      <c r="Q1695" s="246"/>
      <c r="R1695" s="246"/>
      <c r="S1695" s="246"/>
      <c r="T1695" s="247"/>
      <c r="AT1695" s="248" t="s">
        <v>158</v>
      </c>
      <c r="AU1695" s="248" t="s">
        <v>84</v>
      </c>
      <c r="AV1695" s="12" t="s">
        <v>84</v>
      </c>
      <c r="AW1695" s="12" t="s">
        <v>35</v>
      </c>
      <c r="AX1695" s="12" t="s">
        <v>72</v>
      </c>
      <c r="AY1695" s="248" t="s">
        <v>147</v>
      </c>
    </row>
    <row r="1696" s="12" customFormat="1">
      <c r="B1696" s="238"/>
      <c r="C1696" s="239"/>
      <c r="D1696" s="225" t="s">
        <v>158</v>
      </c>
      <c r="E1696" s="240" t="s">
        <v>21</v>
      </c>
      <c r="F1696" s="241" t="s">
        <v>2206</v>
      </c>
      <c r="G1696" s="239"/>
      <c r="H1696" s="242">
        <v>1</v>
      </c>
      <c r="I1696" s="243"/>
      <c r="J1696" s="239"/>
      <c r="K1696" s="239"/>
      <c r="L1696" s="244"/>
      <c r="M1696" s="245"/>
      <c r="N1696" s="246"/>
      <c r="O1696" s="246"/>
      <c r="P1696" s="246"/>
      <c r="Q1696" s="246"/>
      <c r="R1696" s="246"/>
      <c r="S1696" s="246"/>
      <c r="T1696" s="247"/>
      <c r="AT1696" s="248" t="s">
        <v>158</v>
      </c>
      <c r="AU1696" s="248" t="s">
        <v>84</v>
      </c>
      <c r="AV1696" s="12" t="s">
        <v>84</v>
      </c>
      <c r="AW1696" s="12" t="s">
        <v>35</v>
      </c>
      <c r="AX1696" s="12" t="s">
        <v>72</v>
      </c>
      <c r="AY1696" s="248" t="s">
        <v>147</v>
      </c>
    </row>
    <row r="1697" s="13" customFormat="1">
      <c r="B1697" s="249"/>
      <c r="C1697" s="250"/>
      <c r="D1697" s="225" t="s">
        <v>158</v>
      </c>
      <c r="E1697" s="251" t="s">
        <v>21</v>
      </c>
      <c r="F1697" s="252" t="s">
        <v>161</v>
      </c>
      <c r="G1697" s="250"/>
      <c r="H1697" s="253">
        <v>2</v>
      </c>
      <c r="I1697" s="254"/>
      <c r="J1697" s="250"/>
      <c r="K1697" s="250"/>
      <c r="L1697" s="255"/>
      <c r="M1697" s="256"/>
      <c r="N1697" s="257"/>
      <c r="O1697" s="257"/>
      <c r="P1697" s="257"/>
      <c r="Q1697" s="257"/>
      <c r="R1697" s="257"/>
      <c r="S1697" s="257"/>
      <c r="T1697" s="258"/>
      <c r="AT1697" s="259" t="s">
        <v>158</v>
      </c>
      <c r="AU1697" s="259" t="s">
        <v>84</v>
      </c>
      <c r="AV1697" s="13" t="s">
        <v>154</v>
      </c>
      <c r="AW1697" s="13" t="s">
        <v>35</v>
      </c>
      <c r="AX1697" s="13" t="s">
        <v>77</v>
      </c>
      <c r="AY1697" s="259" t="s">
        <v>147</v>
      </c>
    </row>
    <row r="1698" s="1" customFormat="1" ht="25.5" customHeight="1">
      <c r="B1698" s="45"/>
      <c r="C1698" s="213" t="s">
        <v>2207</v>
      </c>
      <c r="D1698" s="213" t="s">
        <v>149</v>
      </c>
      <c r="E1698" s="214" t="s">
        <v>2208</v>
      </c>
      <c r="F1698" s="215" t="s">
        <v>2209</v>
      </c>
      <c r="G1698" s="216" t="s">
        <v>152</v>
      </c>
      <c r="H1698" s="217">
        <v>5.0999999999999996</v>
      </c>
      <c r="I1698" s="218"/>
      <c r="J1698" s="219">
        <f>ROUND(I1698*H1698,2)</f>
        <v>0</v>
      </c>
      <c r="K1698" s="215" t="s">
        <v>153</v>
      </c>
      <c r="L1698" s="71"/>
      <c r="M1698" s="220" t="s">
        <v>21</v>
      </c>
      <c r="N1698" s="221" t="s">
        <v>43</v>
      </c>
      <c r="O1698" s="46"/>
      <c r="P1698" s="222">
        <f>O1698*H1698</f>
        <v>0</v>
      </c>
      <c r="Q1698" s="222">
        <v>0.00027</v>
      </c>
      <c r="R1698" s="222">
        <f>Q1698*H1698</f>
        <v>0.001377</v>
      </c>
      <c r="S1698" s="222">
        <v>0</v>
      </c>
      <c r="T1698" s="223">
        <f>S1698*H1698</f>
        <v>0</v>
      </c>
      <c r="AR1698" s="23" t="s">
        <v>248</v>
      </c>
      <c r="AT1698" s="23" t="s">
        <v>149</v>
      </c>
      <c r="AU1698" s="23" t="s">
        <v>84</v>
      </c>
      <c r="AY1698" s="23" t="s">
        <v>147</v>
      </c>
      <c r="BE1698" s="224">
        <f>IF(N1698="základní",J1698,0)</f>
        <v>0</v>
      </c>
      <c r="BF1698" s="224">
        <f>IF(N1698="snížená",J1698,0)</f>
        <v>0</v>
      </c>
      <c r="BG1698" s="224">
        <f>IF(N1698="zákl. přenesená",J1698,0)</f>
        <v>0</v>
      </c>
      <c r="BH1698" s="224">
        <f>IF(N1698="sníž. přenesená",J1698,0)</f>
        <v>0</v>
      </c>
      <c r="BI1698" s="224">
        <f>IF(N1698="nulová",J1698,0)</f>
        <v>0</v>
      </c>
      <c r="BJ1698" s="23" t="s">
        <v>77</v>
      </c>
      <c r="BK1698" s="224">
        <f>ROUND(I1698*H1698,2)</f>
        <v>0</v>
      </c>
      <c r="BL1698" s="23" t="s">
        <v>248</v>
      </c>
      <c r="BM1698" s="23" t="s">
        <v>2210</v>
      </c>
    </row>
    <row r="1699" s="1" customFormat="1">
      <c r="B1699" s="45"/>
      <c r="C1699" s="73"/>
      <c r="D1699" s="225" t="s">
        <v>156</v>
      </c>
      <c r="E1699" s="73"/>
      <c r="F1699" s="226" t="s">
        <v>2198</v>
      </c>
      <c r="G1699" s="73"/>
      <c r="H1699" s="73"/>
      <c r="I1699" s="184"/>
      <c r="J1699" s="73"/>
      <c r="K1699" s="73"/>
      <c r="L1699" s="71"/>
      <c r="M1699" s="227"/>
      <c r="N1699" s="46"/>
      <c r="O1699" s="46"/>
      <c r="P1699" s="46"/>
      <c r="Q1699" s="46"/>
      <c r="R1699" s="46"/>
      <c r="S1699" s="46"/>
      <c r="T1699" s="94"/>
      <c r="AT1699" s="23" t="s">
        <v>156</v>
      </c>
      <c r="AU1699" s="23" t="s">
        <v>84</v>
      </c>
    </row>
    <row r="1700" s="11" customFormat="1">
      <c r="B1700" s="228"/>
      <c r="C1700" s="229"/>
      <c r="D1700" s="225" t="s">
        <v>158</v>
      </c>
      <c r="E1700" s="230" t="s">
        <v>21</v>
      </c>
      <c r="F1700" s="231" t="s">
        <v>822</v>
      </c>
      <c r="G1700" s="229"/>
      <c r="H1700" s="230" t="s">
        <v>21</v>
      </c>
      <c r="I1700" s="232"/>
      <c r="J1700" s="229"/>
      <c r="K1700" s="229"/>
      <c r="L1700" s="233"/>
      <c r="M1700" s="234"/>
      <c r="N1700" s="235"/>
      <c r="O1700" s="235"/>
      <c r="P1700" s="235"/>
      <c r="Q1700" s="235"/>
      <c r="R1700" s="235"/>
      <c r="S1700" s="235"/>
      <c r="T1700" s="236"/>
      <c r="AT1700" s="237" t="s">
        <v>158</v>
      </c>
      <c r="AU1700" s="237" t="s">
        <v>84</v>
      </c>
      <c r="AV1700" s="11" t="s">
        <v>77</v>
      </c>
      <c r="AW1700" s="11" t="s">
        <v>35</v>
      </c>
      <c r="AX1700" s="11" t="s">
        <v>72</v>
      </c>
      <c r="AY1700" s="237" t="s">
        <v>147</v>
      </c>
    </row>
    <row r="1701" s="12" customFormat="1">
      <c r="B1701" s="238"/>
      <c r="C1701" s="239"/>
      <c r="D1701" s="225" t="s">
        <v>158</v>
      </c>
      <c r="E1701" s="240" t="s">
        <v>21</v>
      </c>
      <c r="F1701" s="241" t="s">
        <v>2211</v>
      </c>
      <c r="G1701" s="239"/>
      <c r="H1701" s="242">
        <v>2.25</v>
      </c>
      <c r="I1701" s="243"/>
      <c r="J1701" s="239"/>
      <c r="K1701" s="239"/>
      <c r="L1701" s="244"/>
      <c r="M1701" s="245"/>
      <c r="N1701" s="246"/>
      <c r="O1701" s="246"/>
      <c r="P1701" s="246"/>
      <c r="Q1701" s="246"/>
      <c r="R1701" s="246"/>
      <c r="S1701" s="246"/>
      <c r="T1701" s="247"/>
      <c r="AT1701" s="248" t="s">
        <v>158</v>
      </c>
      <c r="AU1701" s="248" t="s">
        <v>84</v>
      </c>
      <c r="AV1701" s="12" t="s">
        <v>84</v>
      </c>
      <c r="AW1701" s="12" t="s">
        <v>35</v>
      </c>
      <c r="AX1701" s="12" t="s">
        <v>72</v>
      </c>
      <c r="AY1701" s="248" t="s">
        <v>147</v>
      </c>
    </row>
    <row r="1702" s="12" customFormat="1">
      <c r="B1702" s="238"/>
      <c r="C1702" s="239"/>
      <c r="D1702" s="225" t="s">
        <v>158</v>
      </c>
      <c r="E1702" s="240" t="s">
        <v>21</v>
      </c>
      <c r="F1702" s="241" t="s">
        <v>2212</v>
      </c>
      <c r="G1702" s="239"/>
      <c r="H1702" s="242">
        <v>2.3999999999999999</v>
      </c>
      <c r="I1702" s="243"/>
      <c r="J1702" s="239"/>
      <c r="K1702" s="239"/>
      <c r="L1702" s="244"/>
      <c r="M1702" s="245"/>
      <c r="N1702" s="246"/>
      <c r="O1702" s="246"/>
      <c r="P1702" s="246"/>
      <c r="Q1702" s="246"/>
      <c r="R1702" s="246"/>
      <c r="S1702" s="246"/>
      <c r="T1702" s="247"/>
      <c r="AT1702" s="248" t="s">
        <v>158</v>
      </c>
      <c r="AU1702" s="248" t="s">
        <v>84</v>
      </c>
      <c r="AV1702" s="12" t="s">
        <v>84</v>
      </c>
      <c r="AW1702" s="12" t="s">
        <v>35</v>
      </c>
      <c r="AX1702" s="12" t="s">
        <v>72</v>
      </c>
      <c r="AY1702" s="248" t="s">
        <v>147</v>
      </c>
    </row>
    <row r="1703" s="12" customFormat="1">
      <c r="B1703" s="238"/>
      <c r="C1703" s="239"/>
      <c r="D1703" s="225" t="s">
        <v>158</v>
      </c>
      <c r="E1703" s="240" t="s">
        <v>21</v>
      </c>
      <c r="F1703" s="241" t="s">
        <v>2213</v>
      </c>
      <c r="G1703" s="239"/>
      <c r="H1703" s="242">
        <v>0.45000000000000001</v>
      </c>
      <c r="I1703" s="243"/>
      <c r="J1703" s="239"/>
      <c r="K1703" s="239"/>
      <c r="L1703" s="244"/>
      <c r="M1703" s="245"/>
      <c r="N1703" s="246"/>
      <c r="O1703" s="246"/>
      <c r="P1703" s="246"/>
      <c r="Q1703" s="246"/>
      <c r="R1703" s="246"/>
      <c r="S1703" s="246"/>
      <c r="T1703" s="247"/>
      <c r="AT1703" s="248" t="s">
        <v>158</v>
      </c>
      <c r="AU1703" s="248" t="s">
        <v>84</v>
      </c>
      <c r="AV1703" s="12" t="s">
        <v>84</v>
      </c>
      <c r="AW1703" s="12" t="s">
        <v>35</v>
      </c>
      <c r="AX1703" s="12" t="s">
        <v>72</v>
      </c>
      <c r="AY1703" s="248" t="s">
        <v>147</v>
      </c>
    </row>
    <row r="1704" s="13" customFormat="1">
      <c r="B1704" s="249"/>
      <c r="C1704" s="250"/>
      <c r="D1704" s="225" t="s">
        <v>158</v>
      </c>
      <c r="E1704" s="251" t="s">
        <v>21</v>
      </c>
      <c r="F1704" s="252" t="s">
        <v>161</v>
      </c>
      <c r="G1704" s="250"/>
      <c r="H1704" s="253">
        <v>5.0999999999999996</v>
      </c>
      <c r="I1704" s="254"/>
      <c r="J1704" s="250"/>
      <c r="K1704" s="250"/>
      <c r="L1704" s="255"/>
      <c r="M1704" s="256"/>
      <c r="N1704" s="257"/>
      <c r="O1704" s="257"/>
      <c r="P1704" s="257"/>
      <c r="Q1704" s="257"/>
      <c r="R1704" s="257"/>
      <c r="S1704" s="257"/>
      <c r="T1704" s="258"/>
      <c r="AT1704" s="259" t="s">
        <v>158</v>
      </c>
      <c r="AU1704" s="259" t="s">
        <v>84</v>
      </c>
      <c r="AV1704" s="13" t="s">
        <v>154</v>
      </c>
      <c r="AW1704" s="13" t="s">
        <v>35</v>
      </c>
      <c r="AX1704" s="13" t="s">
        <v>77</v>
      </c>
      <c r="AY1704" s="259" t="s">
        <v>147</v>
      </c>
    </row>
    <row r="1705" s="1" customFormat="1" ht="25.5" customHeight="1">
      <c r="B1705" s="45"/>
      <c r="C1705" s="260" t="s">
        <v>2214</v>
      </c>
      <c r="D1705" s="260" t="s">
        <v>237</v>
      </c>
      <c r="E1705" s="261" t="s">
        <v>2215</v>
      </c>
      <c r="F1705" s="262" t="s">
        <v>2216</v>
      </c>
      <c r="G1705" s="263" t="s">
        <v>367</v>
      </c>
      <c r="H1705" s="264">
        <v>1</v>
      </c>
      <c r="I1705" s="265"/>
      <c r="J1705" s="266">
        <f>ROUND(I1705*H1705,2)</f>
        <v>0</v>
      </c>
      <c r="K1705" s="262" t="s">
        <v>21</v>
      </c>
      <c r="L1705" s="267"/>
      <c r="M1705" s="268" t="s">
        <v>21</v>
      </c>
      <c r="N1705" s="269" t="s">
        <v>43</v>
      </c>
      <c r="O1705" s="46"/>
      <c r="P1705" s="222">
        <f>O1705*H1705</f>
        <v>0</v>
      </c>
      <c r="Q1705" s="222">
        <v>0.038899999999999997</v>
      </c>
      <c r="R1705" s="222">
        <f>Q1705*H1705</f>
        <v>0.038899999999999997</v>
      </c>
      <c r="S1705" s="222">
        <v>0</v>
      </c>
      <c r="T1705" s="223">
        <f>S1705*H1705</f>
        <v>0</v>
      </c>
      <c r="AR1705" s="23" t="s">
        <v>347</v>
      </c>
      <c r="AT1705" s="23" t="s">
        <v>237</v>
      </c>
      <c r="AU1705" s="23" t="s">
        <v>84</v>
      </c>
      <c r="AY1705" s="23" t="s">
        <v>147</v>
      </c>
      <c r="BE1705" s="224">
        <f>IF(N1705="základní",J1705,0)</f>
        <v>0</v>
      </c>
      <c r="BF1705" s="224">
        <f>IF(N1705="snížená",J1705,0)</f>
        <v>0</v>
      </c>
      <c r="BG1705" s="224">
        <f>IF(N1705="zákl. přenesená",J1705,0)</f>
        <v>0</v>
      </c>
      <c r="BH1705" s="224">
        <f>IF(N1705="sníž. přenesená",J1705,0)</f>
        <v>0</v>
      </c>
      <c r="BI1705" s="224">
        <f>IF(N1705="nulová",J1705,0)</f>
        <v>0</v>
      </c>
      <c r="BJ1705" s="23" t="s">
        <v>77</v>
      </c>
      <c r="BK1705" s="224">
        <f>ROUND(I1705*H1705,2)</f>
        <v>0</v>
      </c>
      <c r="BL1705" s="23" t="s">
        <v>248</v>
      </c>
      <c r="BM1705" s="23" t="s">
        <v>2217</v>
      </c>
    </row>
    <row r="1706" s="12" customFormat="1">
      <c r="B1706" s="238"/>
      <c r="C1706" s="239"/>
      <c r="D1706" s="225" t="s">
        <v>158</v>
      </c>
      <c r="E1706" s="240" t="s">
        <v>21</v>
      </c>
      <c r="F1706" s="241" t="s">
        <v>2218</v>
      </c>
      <c r="G1706" s="239"/>
      <c r="H1706" s="242">
        <v>1</v>
      </c>
      <c r="I1706" s="243"/>
      <c r="J1706" s="239"/>
      <c r="K1706" s="239"/>
      <c r="L1706" s="244"/>
      <c r="M1706" s="245"/>
      <c r="N1706" s="246"/>
      <c r="O1706" s="246"/>
      <c r="P1706" s="246"/>
      <c r="Q1706" s="246"/>
      <c r="R1706" s="246"/>
      <c r="S1706" s="246"/>
      <c r="T1706" s="247"/>
      <c r="AT1706" s="248" t="s">
        <v>158</v>
      </c>
      <c r="AU1706" s="248" t="s">
        <v>84</v>
      </c>
      <c r="AV1706" s="12" t="s">
        <v>84</v>
      </c>
      <c r="AW1706" s="12" t="s">
        <v>35</v>
      </c>
      <c r="AX1706" s="12" t="s">
        <v>77</v>
      </c>
      <c r="AY1706" s="248" t="s">
        <v>147</v>
      </c>
    </row>
    <row r="1707" s="1" customFormat="1" ht="25.5" customHeight="1">
      <c r="B1707" s="45"/>
      <c r="C1707" s="260" t="s">
        <v>2219</v>
      </c>
      <c r="D1707" s="260" t="s">
        <v>237</v>
      </c>
      <c r="E1707" s="261" t="s">
        <v>2220</v>
      </c>
      <c r="F1707" s="262" t="s">
        <v>2221</v>
      </c>
      <c r="G1707" s="263" t="s">
        <v>367</v>
      </c>
      <c r="H1707" s="264">
        <v>2</v>
      </c>
      <c r="I1707" s="265"/>
      <c r="J1707" s="266">
        <f>ROUND(I1707*H1707,2)</f>
        <v>0</v>
      </c>
      <c r="K1707" s="262" t="s">
        <v>21</v>
      </c>
      <c r="L1707" s="267"/>
      <c r="M1707" s="268" t="s">
        <v>21</v>
      </c>
      <c r="N1707" s="269" t="s">
        <v>43</v>
      </c>
      <c r="O1707" s="46"/>
      <c r="P1707" s="222">
        <f>O1707*H1707</f>
        <v>0</v>
      </c>
      <c r="Q1707" s="222">
        <v>0.025000000000000001</v>
      </c>
      <c r="R1707" s="222">
        <f>Q1707*H1707</f>
        <v>0.050000000000000003</v>
      </c>
      <c r="S1707" s="222">
        <v>0</v>
      </c>
      <c r="T1707" s="223">
        <f>S1707*H1707</f>
        <v>0</v>
      </c>
      <c r="AR1707" s="23" t="s">
        <v>347</v>
      </c>
      <c r="AT1707" s="23" t="s">
        <v>237</v>
      </c>
      <c r="AU1707" s="23" t="s">
        <v>84</v>
      </c>
      <c r="AY1707" s="23" t="s">
        <v>147</v>
      </c>
      <c r="BE1707" s="224">
        <f>IF(N1707="základní",J1707,0)</f>
        <v>0</v>
      </c>
      <c r="BF1707" s="224">
        <f>IF(N1707="snížená",J1707,0)</f>
        <v>0</v>
      </c>
      <c r="BG1707" s="224">
        <f>IF(N1707="zákl. přenesená",J1707,0)</f>
        <v>0</v>
      </c>
      <c r="BH1707" s="224">
        <f>IF(N1707="sníž. přenesená",J1707,0)</f>
        <v>0</v>
      </c>
      <c r="BI1707" s="224">
        <f>IF(N1707="nulová",J1707,0)</f>
        <v>0</v>
      </c>
      <c r="BJ1707" s="23" t="s">
        <v>77</v>
      </c>
      <c r="BK1707" s="224">
        <f>ROUND(I1707*H1707,2)</f>
        <v>0</v>
      </c>
      <c r="BL1707" s="23" t="s">
        <v>248</v>
      </c>
      <c r="BM1707" s="23" t="s">
        <v>2222</v>
      </c>
    </row>
    <row r="1708" s="12" customFormat="1">
      <c r="B1708" s="238"/>
      <c r="C1708" s="239"/>
      <c r="D1708" s="225" t="s">
        <v>158</v>
      </c>
      <c r="E1708" s="240" t="s">
        <v>21</v>
      </c>
      <c r="F1708" s="241" t="s">
        <v>2223</v>
      </c>
      <c r="G1708" s="239"/>
      <c r="H1708" s="242">
        <v>2</v>
      </c>
      <c r="I1708" s="243"/>
      <c r="J1708" s="239"/>
      <c r="K1708" s="239"/>
      <c r="L1708" s="244"/>
      <c r="M1708" s="245"/>
      <c r="N1708" s="246"/>
      <c r="O1708" s="246"/>
      <c r="P1708" s="246"/>
      <c r="Q1708" s="246"/>
      <c r="R1708" s="246"/>
      <c r="S1708" s="246"/>
      <c r="T1708" s="247"/>
      <c r="AT1708" s="248" t="s">
        <v>158</v>
      </c>
      <c r="AU1708" s="248" t="s">
        <v>84</v>
      </c>
      <c r="AV1708" s="12" t="s">
        <v>84</v>
      </c>
      <c r="AW1708" s="12" t="s">
        <v>35</v>
      </c>
      <c r="AX1708" s="12" t="s">
        <v>77</v>
      </c>
      <c r="AY1708" s="248" t="s">
        <v>147</v>
      </c>
    </row>
    <row r="1709" s="1" customFormat="1" ht="25.5" customHeight="1">
      <c r="B1709" s="45"/>
      <c r="C1709" s="260" t="s">
        <v>2224</v>
      </c>
      <c r="D1709" s="260" t="s">
        <v>237</v>
      </c>
      <c r="E1709" s="261" t="s">
        <v>2225</v>
      </c>
      <c r="F1709" s="262" t="s">
        <v>2226</v>
      </c>
      <c r="G1709" s="263" t="s">
        <v>367</v>
      </c>
      <c r="H1709" s="264">
        <v>1</v>
      </c>
      <c r="I1709" s="265"/>
      <c r="J1709" s="266">
        <f>ROUND(I1709*H1709,2)</f>
        <v>0</v>
      </c>
      <c r="K1709" s="262" t="s">
        <v>21</v>
      </c>
      <c r="L1709" s="267"/>
      <c r="M1709" s="268" t="s">
        <v>21</v>
      </c>
      <c r="N1709" s="269" t="s">
        <v>43</v>
      </c>
      <c r="O1709" s="46"/>
      <c r="P1709" s="222">
        <f>O1709*H1709</f>
        <v>0</v>
      </c>
      <c r="Q1709" s="222">
        <v>0.012</v>
      </c>
      <c r="R1709" s="222">
        <f>Q1709*H1709</f>
        <v>0.012</v>
      </c>
      <c r="S1709" s="222">
        <v>0</v>
      </c>
      <c r="T1709" s="223">
        <f>S1709*H1709</f>
        <v>0</v>
      </c>
      <c r="AR1709" s="23" t="s">
        <v>347</v>
      </c>
      <c r="AT1709" s="23" t="s">
        <v>237</v>
      </c>
      <c r="AU1709" s="23" t="s">
        <v>84</v>
      </c>
      <c r="AY1709" s="23" t="s">
        <v>147</v>
      </c>
      <c r="BE1709" s="224">
        <f>IF(N1709="základní",J1709,0)</f>
        <v>0</v>
      </c>
      <c r="BF1709" s="224">
        <f>IF(N1709="snížená",J1709,0)</f>
        <v>0</v>
      </c>
      <c r="BG1709" s="224">
        <f>IF(N1709="zákl. přenesená",J1709,0)</f>
        <v>0</v>
      </c>
      <c r="BH1709" s="224">
        <f>IF(N1709="sníž. přenesená",J1709,0)</f>
        <v>0</v>
      </c>
      <c r="BI1709" s="224">
        <f>IF(N1709="nulová",J1709,0)</f>
        <v>0</v>
      </c>
      <c r="BJ1709" s="23" t="s">
        <v>77</v>
      </c>
      <c r="BK1709" s="224">
        <f>ROUND(I1709*H1709,2)</f>
        <v>0</v>
      </c>
      <c r="BL1709" s="23" t="s">
        <v>248</v>
      </c>
      <c r="BM1709" s="23" t="s">
        <v>2227</v>
      </c>
    </row>
    <row r="1710" s="12" customFormat="1">
      <c r="B1710" s="238"/>
      <c r="C1710" s="239"/>
      <c r="D1710" s="225" t="s">
        <v>158</v>
      </c>
      <c r="E1710" s="240" t="s">
        <v>21</v>
      </c>
      <c r="F1710" s="241" t="s">
        <v>2228</v>
      </c>
      <c r="G1710" s="239"/>
      <c r="H1710" s="242">
        <v>1</v>
      </c>
      <c r="I1710" s="243"/>
      <c r="J1710" s="239"/>
      <c r="K1710" s="239"/>
      <c r="L1710" s="244"/>
      <c r="M1710" s="245"/>
      <c r="N1710" s="246"/>
      <c r="O1710" s="246"/>
      <c r="P1710" s="246"/>
      <c r="Q1710" s="246"/>
      <c r="R1710" s="246"/>
      <c r="S1710" s="246"/>
      <c r="T1710" s="247"/>
      <c r="AT1710" s="248" t="s">
        <v>158</v>
      </c>
      <c r="AU1710" s="248" t="s">
        <v>84</v>
      </c>
      <c r="AV1710" s="12" t="s">
        <v>84</v>
      </c>
      <c r="AW1710" s="12" t="s">
        <v>35</v>
      </c>
      <c r="AX1710" s="12" t="s">
        <v>77</v>
      </c>
      <c r="AY1710" s="248" t="s">
        <v>147</v>
      </c>
    </row>
    <row r="1711" s="1" customFormat="1" ht="38.25" customHeight="1">
      <c r="B1711" s="45"/>
      <c r="C1711" s="213" t="s">
        <v>2229</v>
      </c>
      <c r="D1711" s="213" t="s">
        <v>149</v>
      </c>
      <c r="E1711" s="214" t="s">
        <v>2230</v>
      </c>
      <c r="F1711" s="215" t="s">
        <v>2231</v>
      </c>
      <c r="G1711" s="216" t="s">
        <v>152</v>
      </c>
      <c r="H1711" s="217">
        <v>83.061999999999998</v>
      </c>
      <c r="I1711" s="218"/>
      <c r="J1711" s="219">
        <f>ROUND(I1711*H1711,2)</f>
        <v>0</v>
      </c>
      <c r="K1711" s="215" t="s">
        <v>153</v>
      </c>
      <c r="L1711" s="71"/>
      <c r="M1711" s="220" t="s">
        <v>21</v>
      </c>
      <c r="N1711" s="221" t="s">
        <v>43</v>
      </c>
      <c r="O1711" s="46"/>
      <c r="P1711" s="222">
        <f>O1711*H1711</f>
        <v>0</v>
      </c>
      <c r="Q1711" s="222">
        <v>0.00025999999999999998</v>
      </c>
      <c r="R1711" s="222">
        <f>Q1711*H1711</f>
        <v>0.021596119999999996</v>
      </c>
      <c r="S1711" s="222">
        <v>0</v>
      </c>
      <c r="T1711" s="223">
        <f>S1711*H1711</f>
        <v>0</v>
      </c>
      <c r="AR1711" s="23" t="s">
        <v>248</v>
      </c>
      <c r="AT1711" s="23" t="s">
        <v>149</v>
      </c>
      <c r="AU1711" s="23" t="s">
        <v>84</v>
      </c>
      <c r="AY1711" s="23" t="s">
        <v>147</v>
      </c>
      <c r="BE1711" s="224">
        <f>IF(N1711="základní",J1711,0)</f>
        <v>0</v>
      </c>
      <c r="BF1711" s="224">
        <f>IF(N1711="snížená",J1711,0)</f>
        <v>0</v>
      </c>
      <c r="BG1711" s="224">
        <f>IF(N1711="zákl. přenesená",J1711,0)</f>
        <v>0</v>
      </c>
      <c r="BH1711" s="224">
        <f>IF(N1711="sníž. přenesená",J1711,0)</f>
        <v>0</v>
      </c>
      <c r="BI1711" s="224">
        <f>IF(N1711="nulová",J1711,0)</f>
        <v>0</v>
      </c>
      <c r="BJ1711" s="23" t="s">
        <v>77</v>
      </c>
      <c r="BK1711" s="224">
        <f>ROUND(I1711*H1711,2)</f>
        <v>0</v>
      </c>
      <c r="BL1711" s="23" t="s">
        <v>248</v>
      </c>
      <c r="BM1711" s="23" t="s">
        <v>2232</v>
      </c>
    </row>
    <row r="1712" s="1" customFormat="1">
      <c r="B1712" s="45"/>
      <c r="C1712" s="73"/>
      <c r="D1712" s="225" t="s">
        <v>156</v>
      </c>
      <c r="E1712" s="73"/>
      <c r="F1712" s="226" t="s">
        <v>2198</v>
      </c>
      <c r="G1712" s="73"/>
      <c r="H1712" s="73"/>
      <c r="I1712" s="184"/>
      <c r="J1712" s="73"/>
      <c r="K1712" s="73"/>
      <c r="L1712" s="71"/>
      <c r="M1712" s="227"/>
      <c r="N1712" s="46"/>
      <c r="O1712" s="46"/>
      <c r="P1712" s="46"/>
      <c r="Q1712" s="46"/>
      <c r="R1712" s="46"/>
      <c r="S1712" s="46"/>
      <c r="T1712" s="94"/>
      <c r="AT1712" s="23" t="s">
        <v>156</v>
      </c>
      <c r="AU1712" s="23" t="s">
        <v>84</v>
      </c>
    </row>
    <row r="1713" s="11" customFormat="1">
      <c r="B1713" s="228"/>
      <c r="C1713" s="229"/>
      <c r="D1713" s="225" t="s">
        <v>158</v>
      </c>
      <c r="E1713" s="230" t="s">
        <v>21</v>
      </c>
      <c r="F1713" s="231" t="s">
        <v>822</v>
      </c>
      <c r="G1713" s="229"/>
      <c r="H1713" s="230" t="s">
        <v>21</v>
      </c>
      <c r="I1713" s="232"/>
      <c r="J1713" s="229"/>
      <c r="K1713" s="229"/>
      <c r="L1713" s="233"/>
      <c r="M1713" s="234"/>
      <c r="N1713" s="235"/>
      <c r="O1713" s="235"/>
      <c r="P1713" s="235"/>
      <c r="Q1713" s="235"/>
      <c r="R1713" s="235"/>
      <c r="S1713" s="235"/>
      <c r="T1713" s="236"/>
      <c r="AT1713" s="237" t="s">
        <v>158</v>
      </c>
      <c r="AU1713" s="237" t="s">
        <v>84</v>
      </c>
      <c r="AV1713" s="11" t="s">
        <v>77</v>
      </c>
      <c r="AW1713" s="11" t="s">
        <v>35</v>
      </c>
      <c r="AX1713" s="11" t="s">
        <v>72</v>
      </c>
      <c r="AY1713" s="237" t="s">
        <v>147</v>
      </c>
    </row>
    <row r="1714" s="12" customFormat="1">
      <c r="B1714" s="238"/>
      <c r="C1714" s="239"/>
      <c r="D1714" s="225" t="s">
        <v>158</v>
      </c>
      <c r="E1714" s="240" t="s">
        <v>21</v>
      </c>
      <c r="F1714" s="241" t="s">
        <v>2233</v>
      </c>
      <c r="G1714" s="239"/>
      <c r="H1714" s="242">
        <v>5.6699999999999999</v>
      </c>
      <c r="I1714" s="243"/>
      <c r="J1714" s="239"/>
      <c r="K1714" s="239"/>
      <c r="L1714" s="244"/>
      <c r="M1714" s="245"/>
      <c r="N1714" s="246"/>
      <c r="O1714" s="246"/>
      <c r="P1714" s="246"/>
      <c r="Q1714" s="246"/>
      <c r="R1714" s="246"/>
      <c r="S1714" s="246"/>
      <c r="T1714" s="247"/>
      <c r="AT1714" s="248" t="s">
        <v>158</v>
      </c>
      <c r="AU1714" s="248" t="s">
        <v>84</v>
      </c>
      <c r="AV1714" s="12" t="s">
        <v>84</v>
      </c>
      <c r="AW1714" s="12" t="s">
        <v>35</v>
      </c>
      <c r="AX1714" s="12" t="s">
        <v>72</v>
      </c>
      <c r="AY1714" s="248" t="s">
        <v>147</v>
      </c>
    </row>
    <row r="1715" s="12" customFormat="1">
      <c r="B1715" s="238"/>
      <c r="C1715" s="239"/>
      <c r="D1715" s="225" t="s">
        <v>158</v>
      </c>
      <c r="E1715" s="240" t="s">
        <v>21</v>
      </c>
      <c r="F1715" s="241" t="s">
        <v>2234</v>
      </c>
      <c r="G1715" s="239"/>
      <c r="H1715" s="242">
        <v>3.2400000000000002</v>
      </c>
      <c r="I1715" s="243"/>
      <c r="J1715" s="239"/>
      <c r="K1715" s="239"/>
      <c r="L1715" s="244"/>
      <c r="M1715" s="245"/>
      <c r="N1715" s="246"/>
      <c r="O1715" s="246"/>
      <c r="P1715" s="246"/>
      <c r="Q1715" s="246"/>
      <c r="R1715" s="246"/>
      <c r="S1715" s="246"/>
      <c r="T1715" s="247"/>
      <c r="AT1715" s="248" t="s">
        <v>158</v>
      </c>
      <c r="AU1715" s="248" t="s">
        <v>84</v>
      </c>
      <c r="AV1715" s="12" t="s">
        <v>84</v>
      </c>
      <c r="AW1715" s="12" t="s">
        <v>35</v>
      </c>
      <c r="AX1715" s="12" t="s">
        <v>72</v>
      </c>
      <c r="AY1715" s="248" t="s">
        <v>147</v>
      </c>
    </row>
    <row r="1716" s="12" customFormat="1">
      <c r="B1716" s="238"/>
      <c r="C1716" s="239"/>
      <c r="D1716" s="225" t="s">
        <v>158</v>
      </c>
      <c r="E1716" s="240" t="s">
        <v>21</v>
      </c>
      <c r="F1716" s="241" t="s">
        <v>2235</v>
      </c>
      <c r="G1716" s="239"/>
      <c r="H1716" s="242">
        <v>27.09</v>
      </c>
      <c r="I1716" s="243"/>
      <c r="J1716" s="239"/>
      <c r="K1716" s="239"/>
      <c r="L1716" s="244"/>
      <c r="M1716" s="245"/>
      <c r="N1716" s="246"/>
      <c r="O1716" s="246"/>
      <c r="P1716" s="246"/>
      <c r="Q1716" s="246"/>
      <c r="R1716" s="246"/>
      <c r="S1716" s="246"/>
      <c r="T1716" s="247"/>
      <c r="AT1716" s="248" t="s">
        <v>158</v>
      </c>
      <c r="AU1716" s="248" t="s">
        <v>84</v>
      </c>
      <c r="AV1716" s="12" t="s">
        <v>84</v>
      </c>
      <c r="AW1716" s="12" t="s">
        <v>35</v>
      </c>
      <c r="AX1716" s="12" t="s">
        <v>72</v>
      </c>
      <c r="AY1716" s="248" t="s">
        <v>147</v>
      </c>
    </row>
    <row r="1717" s="12" customFormat="1">
      <c r="B1717" s="238"/>
      <c r="C1717" s="239"/>
      <c r="D1717" s="225" t="s">
        <v>158</v>
      </c>
      <c r="E1717" s="240" t="s">
        <v>21</v>
      </c>
      <c r="F1717" s="241" t="s">
        <v>2236</v>
      </c>
      <c r="G1717" s="239"/>
      <c r="H1717" s="242">
        <v>25.800000000000001</v>
      </c>
      <c r="I1717" s="243"/>
      <c r="J1717" s="239"/>
      <c r="K1717" s="239"/>
      <c r="L1717" s="244"/>
      <c r="M1717" s="245"/>
      <c r="N1717" s="246"/>
      <c r="O1717" s="246"/>
      <c r="P1717" s="246"/>
      <c r="Q1717" s="246"/>
      <c r="R1717" s="246"/>
      <c r="S1717" s="246"/>
      <c r="T1717" s="247"/>
      <c r="AT1717" s="248" t="s">
        <v>158</v>
      </c>
      <c r="AU1717" s="248" t="s">
        <v>84</v>
      </c>
      <c r="AV1717" s="12" t="s">
        <v>84</v>
      </c>
      <c r="AW1717" s="12" t="s">
        <v>35</v>
      </c>
      <c r="AX1717" s="12" t="s">
        <v>72</v>
      </c>
      <c r="AY1717" s="248" t="s">
        <v>147</v>
      </c>
    </row>
    <row r="1718" s="12" customFormat="1">
      <c r="B1718" s="238"/>
      <c r="C1718" s="239"/>
      <c r="D1718" s="225" t="s">
        <v>158</v>
      </c>
      <c r="E1718" s="240" t="s">
        <v>21</v>
      </c>
      <c r="F1718" s="241" t="s">
        <v>2237</v>
      </c>
      <c r="G1718" s="239"/>
      <c r="H1718" s="242">
        <v>2.835</v>
      </c>
      <c r="I1718" s="243"/>
      <c r="J1718" s="239"/>
      <c r="K1718" s="239"/>
      <c r="L1718" s="244"/>
      <c r="M1718" s="245"/>
      <c r="N1718" s="246"/>
      <c r="O1718" s="246"/>
      <c r="P1718" s="246"/>
      <c r="Q1718" s="246"/>
      <c r="R1718" s="246"/>
      <c r="S1718" s="246"/>
      <c r="T1718" s="247"/>
      <c r="AT1718" s="248" t="s">
        <v>158</v>
      </c>
      <c r="AU1718" s="248" t="s">
        <v>84</v>
      </c>
      <c r="AV1718" s="12" t="s">
        <v>84</v>
      </c>
      <c r="AW1718" s="12" t="s">
        <v>35</v>
      </c>
      <c r="AX1718" s="12" t="s">
        <v>72</v>
      </c>
      <c r="AY1718" s="248" t="s">
        <v>147</v>
      </c>
    </row>
    <row r="1719" s="12" customFormat="1">
      <c r="B1719" s="238"/>
      <c r="C1719" s="239"/>
      <c r="D1719" s="225" t="s">
        <v>158</v>
      </c>
      <c r="E1719" s="240" t="s">
        <v>21</v>
      </c>
      <c r="F1719" s="241" t="s">
        <v>2238</v>
      </c>
      <c r="G1719" s="239"/>
      <c r="H1719" s="242">
        <v>5.4749999999999996</v>
      </c>
      <c r="I1719" s="243"/>
      <c r="J1719" s="239"/>
      <c r="K1719" s="239"/>
      <c r="L1719" s="244"/>
      <c r="M1719" s="245"/>
      <c r="N1719" s="246"/>
      <c r="O1719" s="246"/>
      <c r="P1719" s="246"/>
      <c r="Q1719" s="246"/>
      <c r="R1719" s="246"/>
      <c r="S1719" s="246"/>
      <c r="T1719" s="247"/>
      <c r="AT1719" s="248" t="s">
        <v>158</v>
      </c>
      <c r="AU1719" s="248" t="s">
        <v>84</v>
      </c>
      <c r="AV1719" s="12" t="s">
        <v>84</v>
      </c>
      <c r="AW1719" s="12" t="s">
        <v>35</v>
      </c>
      <c r="AX1719" s="12" t="s">
        <v>72</v>
      </c>
      <c r="AY1719" s="248" t="s">
        <v>147</v>
      </c>
    </row>
    <row r="1720" s="12" customFormat="1">
      <c r="B1720" s="238"/>
      <c r="C1720" s="239"/>
      <c r="D1720" s="225" t="s">
        <v>158</v>
      </c>
      <c r="E1720" s="240" t="s">
        <v>21</v>
      </c>
      <c r="F1720" s="241" t="s">
        <v>2239</v>
      </c>
      <c r="G1720" s="239"/>
      <c r="H1720" s="242">
        <v>8.9920000000000009</v>
      </c>
      <c r="I1720" s="243"/>
      <c r="J1720" s="239"/>
      <c r="K1720" s="239"/>
      <c r="L1720" s="244"/>
      <c r="M1720" s="245"/>
      <c r="N1720" s="246"/>
      <c r="O1720" s="246"/>
      <c r="P1720" s="246"/>
      <c r="Q1720" s="246"/>
      <c r="R1720" s="246"/>
      <c r="S1720" s="246"/>
      <c r="T1720" s="247"/>
      <c r="AT1720" s="248" t="s">
        <v>158</v>
      </c>
      <c r="AU1720" s="248" t="s">
        <v>84</v>
      </c>
      <c r="AV1720" s="12" t="s">
        <v>84</v>
      </c>
      <c r="AW1720" s="12" t="s">
        <v>35</v>
      </c>
      <c r="AX1720" s="12" t="s">
        <v>72</v>
      </c>
      <c r="AY1720" s="248" t="s">
        <v>147</v>
      </c>
    </row>
    <row r="1721" s="12" customFormat="1">
      <c r="B1721" s="238"/>
      <c r="C1721" s="239"/>
      <c r="D1721" s="225" t="s">
        <v>158</v>
      </c>
      <c r="E1721" s="240" t="s">
        <v>21</v>
      </c>
      <c r="F1721" s="241" t="s">
        <v>2240</v>
      </c>
      <c r="G1721" s="239"/>
      <c r="H1721" s="242">
        <v>2.52</v>
      </c>
      <c r="I1721" s="243"/>
      <c r="J1721" s="239"/>
      <c r="K1721" s="239"/>
      <c r="L1721" s="244"/>
      <c r="M1721" s="245"/>
      <c r="N1721" s="246"/>
      <c r="O1721" s="246"/>
      <c r="P1721" s="246"/>
      <c r="Q1721" s="246"/>
      <c r="R1721" s="246"/>
      <c r="S1721" s="246"/>
      <c r="T1721" s="247"/>
      <c r="AT1721" s="248" t="s">
        <v>158</v>
      </c>
      <c r="AU1721" s="248" t="s">
        <v>84</v>
      </c>
      <c r="AV1721" s="12" t="s">
        <v>84</v>
      </c>
      <c r="AW1721" s="12" t="s">
        <v>35</v>
      </c>
      <c r="AX1721" s="12" t="s">
        <v>72</v>
      </c>
      <c r="AY1721" s="248" t="s">
        <v>147</v>
      </c>
    </row>
    <row r="1722" s="12" customFormat="1">
      <c r="B1722" s="238"/>
      <c r="C1722" s="239"/>
      <c r="D1722" s="225" t="s">
        <v>158</v>
      </c>
      <c r="E1722" s="240" t="s">
        <v>21</v>
      </c>
      <c r="F1722" s="241" t="s">
        <v>2241</v>
      </c>
      <c r="G1722" s="239"/>
      <c r="H1722" s="242">
        <v>1.44</v>
      </c>
      <c r="I1722" s="243"/>
      <c r="J1722" s="239"/>
      <c r="K1722" s="239"/>
      <c r="L1722" s="244"/>
      <c r="M1722" s="245"/>
      <c r="N1722" s="246"/>
      <c r="O1722" s="246"/>
      <c r="P1722" s="246"/>
      <c r="Q1722" s="246"/>
      <c r="R1722" s="246"/>
      <c r="S1722" s="246"/>
      <c r="T1722" s="247"/>
      <c r="AT1722" s="248" t="s">
        <v>158</v>
      </c>
      <c r="AU1722" s="248" t="s">
        <v>84</v>
      </c>
      <c r="AV1722" s="12" t="s">
        <v>84</v>
      </c>
      <c r="AW1722" s="12" t="s">
        <v>35</v>
      </c>
      <c r="AX1722" s="12" t="s">
        <v>72</v>
      </c>
      <c r="AY1722" s="248" t="s">
        <v>147</v>
      </c>
    </row>
    <row r="1723" s="13" customFormat="1">
      <c r="B1723" s="249"/>
      <c r="C1723" s="250"/>
      <c r="D1723" s="225" t="s">
        <v>158</v>
      </c>
      <c r="E1723" s="251" t="s">
        <v>21</v>
      </c>
      <c r="F1723" s="252" t="s">
        <v>161</v>
      </c>
      <c r="G1723" s="250"/>
      <c r="H1723" s="253">
        <v>83.061999999999998</v>
      </c>
      <c r="I1723" s="254"/>
      <c r="J1723" s="250"/>
      <c r="K1723" s="250"/>
      <c r="L1723" s="255"/>
      <c r="M1723" s="256"/>
      <c r="N1723" s="257"/>
      <c r="O1723" s="257"/>
      <c r="P1723" s="257"/>
      <c r="Q1723" s="257"/>
      <c r="R1723" s="257"/>
      <c r="S1723" s="257"/>
      <c r="T1723" s="258"/>
      <c r="AT1723" s="259" t="s">
        <v>158</v>
      </c>
      <c r="AU1723" s="259" t="s">
        <v>84</v>
      </c>
      <c r="AV1723" s="13" t="s">
        <v>154</v>
      </c>
      <c r="AW1723" s="13" t="s">
        <v>35</v>
      </c>
      <c r="AX1723" s="13" t="s">
        <v>77</v>
      </c>
      <c r="AY1723" s="259" t="s">
        <v>147</v>
      </c>
    </row>
    <row r="1724" s="1" customFormat="1" ht="25.5" customHeight="1">
      <c r="B1724" s="45"/>
      <c r="C1724" s="260" t="s">
        <v>2242</v>
      </c>
      <c r="D1724" s="260" t="s">
        <v>237</v>
      </c>
      <c r="E1724" s="261" t="s">
        <v>2243</v>
      </c>
      <c r="F1724" s="262" t="s">
        <v>2244</v>
      </c>
      <c r="G1724" s="263" t="s">
        <v>367</v>
      </c>
      <c r="H1724" s="264">
        <v>2</v>
      </c>
      <c r="I1724" s="265"/>
      <c r="J1724" s="266">
        <f>ROUND(I1724*H1724,2)</f>
        <v>0</v>
      </c>
      <c r="K1724" s="262" t="s">
        <v>21</v>
      </c>
      <c r="L1724" s="267"/>
      <c r="M1724" s="268" t="s">
        <v>21</v>
      </c>
      <c r="N1724" s="269" t="s">
        <v>43</v>
      </c>
      <c r="O1724" s="46"/>
      <c r="P1724" s="222">
        <f>O1724*H1724</f>
        <v>0</v>
      </c>
      <c r="Q1724" s="222">
        <v>0.047500000000000001</v>
      </c>
      <c r="R1724" s="222">
        <f>Q1724*H1724</f>
        <v>0.095000000000000001</v>
      </c>
      <c r="S1724" s="222">
        <v>0</v>
      </c>
      <c r="T1724" s="223">
        <f>S1724*H1724</f>
        <v>0</v>
      </c>
      <c r="AR1724" s="23" t="s">
        <v>347</v>
      </c>
      <c r="AT1724" s="23" t="s">
        <v>237</v>
      </c>
      <c r="AU1724" s="23" t="s">
        <v>84</v>
      </c>
      <c r="AY1724" s="23" t="s">
        <v>147</v>
      </c>
      <c r="BE1724" s="224">
        <f>IF(N1724="základní",J1724,0)</f>
        <v>0</v>
      </c>
      <c r="BF1724" s="224">
        <f>IF(N1724="snížená",J1724,0)</f>
        <v>0</v>
      </c>
      <c r="BG1724" s="224">
        <f>IF(N1724="zákl. přenesená",J1724,0)</f>
        <v>0</v>
      </c>
      <c r="BH1724" s="224">
        <f>IF(N1724="sníž. přenesená",J1724,0)</f>
        <v>0</v>
      </c>
      <c r="BI1724" s="224">
        <f>IF(N1724="nulová",J1724,0)</f>
        <v>0</v>
      </c>
      <c r="BJ1724" s="23" t="s">
        <v>77</v>
      </c>
      <c r="BK1724" s="224">
        <f>ROUND(I1724*H1724,2)</f>
        <v>0</v>
      </c>
      <c r="BL1724" s="23" t="s">
        <v>248</v>
      </c>
      <c r="BM1724" s="23" t="s">
        <v>2245</v>
      </c>
    </row>
    <row r="1725" s="12" customFormat="1">
      <c r="B1725" s="238"/>
      <c r="C1725" s="239"/>
      <c r="D1725" s="225" t="s">
        <v>158</v>
      </c>
      <c r="E1725" s="240" t="s">
        <v>21</v>
      </c>
      <c r="F1725" s="241" t="s">
        <v>2246</v>
      </c>
      <c r="G1725" s="239"/>
      <c r="H1725" s="242">
        <v>2</v>
      </c>
      <c r="I1725" s="243"/>
      <c r="J1725" s="239"/>
      <c r="K1725" s="239"/>
      <c r="L1725" s="244"/>
      <c r="M1725" s="245"/>
      <c r="N1725" s="246"/>
      <c r="O1725" s="246"/>
      <c r="P1725" s="246"/>
      <c r="Q1725" s="246"/>
      <c r="R1725" s="246"/>
      <c r="S1725" s="246"/>
      <c r="T1725" s="247"/>
      <c r="AT1725" s="248" t="s">
        <v>158</v>
      </c>
      <c r="AU1725" s="248" t="s">
        <v>84</v>
      </c>
      <c r="AV1725" s="12" t="s">
        <v>84</v>
      </c>
      <c r="AW1725" s="12" t="s">
        <v>35</v>
      </c>
      <c r="AX1725" s="12" t="s">
        <v>72</v>
      </c>
      <c r="AY1725" s="248" t="s">
        <v>147</v>
      </c>
    </row>
    <row r="1726" s="13" customFormat="1">
      <c r="B1726" s="249"/>
      <c r="C1726" s="250"/>
      <c r="D1726" s="225" t="s">
        <v>158</v>
      </c>
      <c r="E1726" s="251" t="s">
        <v>21</v>
      </c>
      <c r="F1726" s="252" t="s">
        <v>161</v>
      </c>
      <c r="G1726" s="250"/>
      <c r="H1726" s="253">
        <v>2</v>
      </c>
      <c r="I1726" s="254"/>
      <c r="J1726" s="250"/>
      <c r="K1726" s="250"/>
      <c r="L1726" s="255"/>
      <c r="M1726" s="256"/>
      <c r="N1726" s="257"/>
      <c r="O1726" s="257"/>
      <c r="P1726" s="257"/>
      <c r="Q1726" s="257"/>
      <c r="R1726" s="257"/>
      <c r="S1726" s="257"/>
      <c r="T1726" s="258"/>
      <c r="AT1726" s="259" t="s">
        <v>158</v>
      </c>
      <c r="AU1726" s="259" t="s">
        <v>84</v>
      </c>
      <c r="AV1726" s="13" t="s">
        <v>154</v>
      </c>
      <c r="AW1726" s="13" t="s">
        <v>35</v>
      </c>
      <c r="AX1726" s="13" t="s">
        <v>77</v>
      </c>
      <c r="AY1726" s="259" t="s">
        <v>147</v>
      </c>
    </row>
    <row r="1727" s="1" customFormat="1" ht="25.5" customHeight="1">
      <c r="B1727" s="45"/>
      <c r="C1727" s="260" t="s">
        <v>2247</v>
      </c>
      <c r="D1727" s="260" t="s">
        <v>237</v>
      </c>
      <c r="E1727" s="261" t="s">
        <v>2248</v>
      </c>
      <c r="F1727" s="262" t="s">
        <v>2249</v>
      </c>
      <c r="G1727" s="263" t="s">
        <v>367</v>
      </c>
      <c r="H1727" s="264">
        <v>1</v>
      </c>
      <c r="I1727" s="265"/>
      <c r="J1727" s="266">
        <f>ROUND(I1727*H1727,2)</f>
        <v>0</v>
      </c>
      <c r="K1727" s="262" t="s">
        <v>21</v>
      </c>
      <c r="L1727" s="267"/>
      <c r="M1727" s="268" t="s">
        <v>21</v>
      </c>
      <c r="N1727" s="269" t="s">
        <v>43</v>
      </c>
      <c r="O1727" s="46"/>
      <c r="P1727" s="222">
        <f>O1727*H1727</f>
        <v>0</v>
      </c>
      <c r="Q1727" s="222">
        <v>0.055</v>
      </c>
      <c r="R1727" s="222">
        <f>Q1727*H1727</f>
        <v>0.055</v>
      </c>
      <c r="S1727" s="222">
        <v>0</v>
      </c>
      <c r="T1727" s="223">
        <f>S1727*H1727</f>
        <v>0</v>
      </c>
      <c r="AR1727" s="23" t="s">
        <v>347</v>
      </c>
      <c r="AT1727" s="23" t="s">
        <v>237</v>
      </c>
      <c r="AU1727" s="23" t="s">
        <v>84</v>
      </c>
      <c r="AY1727" s="23" t="s">
        <v>147</v>
      </c>
      <c r="BE1727" s="224">
        <f>IF(N1727="základní",J1727,0)</f>
        <v>0</v>
      </c>
      <c r="BF1727" s="224">
        <f>IF(N1727="snížená",J1727,0)</f>
        <v>0</v>
      </c>
      <c r="BG1727" s="224">
        <f>IF(N1727="zákl. přenesená",J1727,0)</f>
        <v>0</v>
      </c>
      <c r="BH1727" s="224">
        <f>IF(N1727="sníž. přenesená",J1727,0)</f>
        <v>0</v>
      </c>
      <c r="BI1727" s="224">
        <f>IF(N1727="nulová",J1727,0)</f>
        <v>0</v>
      </c>
      <c r="BJ1727" s="23" t="s">
        <v>77</v>
      </c>
      <c r="BK1727" s="224">
        <f>ROUND(I1727*H1727,2)</f>
        <v>0</v>
      </c>
      <c r="BL1727" s="23" t="s">
        <v>248</v>
      </c>
      <c r="BM1727" s="23" t="s">
        <v>2250</v>
      </c>
    </row>
    <row r="1728" s="12" customFormat="1">
      <c r="B1728" s="238"/>
      <c r="C1728" s="239"/>
      <c r="D1728" s="225" t="s">
        <v>158</v>
      </c>
      <c r="E1728" s="240" t="s">
        <v>21</v>
      </c>
      <c r="F1728" s="241" t="s">
        <v>2251</v>
      </c>
      <c r="G1728" s="239"/>
      <c r="H1728" s="242">
        <v>1</v>
      </c>
      <c r="I1728" s="243"/>
      <c r="J1728" s="239"/>
      <c r="K1728" s="239"/>
      <c r="L1728" s="244"/>
      <c r="M1728" s="245"/>
      <c r="N1728" s="246"/>
      <c r="O1728" s="246"/>
      <c r="P1728" s="246"/>
      <c r="Q1728" s="246"/>
      <c r="R1728" s="246"/>
      <c r="S1728" s="246"/>
      <c r="T1728" s="247"/>
      <c r="AT1728" s="248" t="s">
        <v>158</v>
      </c>
      <c r="AU1728" s="248" t="s">
        <v>84</v>
      </c>
      <c r="AV1728" s="12" t="s">
        <v>84</v>
      </c>
      <c r="AW1728" s="12" t="s">
        <v>35</v>
      </c>
      <c r="AX1728" s="12" t="s">
        <v>72</v>
      </c>
      <c r="AY1728" s="248" t="s">
        <v>147</v>
      </c>
    </row>
    <row r="1729" s="13" customFormat="1">
      <c r="B1729" s="249"/>
      <c r="C1729" s="250"/>
      <c r="D1729" s="225" t="s">
        <v>158</v>
      </c>
      <c r="E1729" s="251" t="s">
        <v>21</v>
      </c>
      <c r="F1729" s="252" t="s">
        <v>161</v>
      </c>
      <c r="G1729" s="250"/>
      <c r="H1729" s="253">
        <v>1</v>
      </c>
      <c r="I1729" s="254"/>
      <c r="J1729" s="250"/>
      <c r="K1729" s="250"/>
      <c r="L1729" s="255"/>
      <c r="M1729" s="256"/>
      <c r="N1729" s="257"/>
      <c r="O1729" s="257"/>
      <c r="P1729" s="257"/>
      <c r="Q1729" s="257"/>
      <c r="R1729" s="257"/>
      <c r="S1729" s="257"/>
      <c r="T1729" s="258"/>
      <c r="AT1729" s="259" t="s">
        <v>158</v>
      </c>
      <c r="AU1729" s="259" t="s">
        <v>84</v>
      </c>
      <c r="AV1729" s="13" t="s">
        <v>154</v>
      </c>
      <c r="AW1729" s="13" t="s">
        <v>35</v>
      </c>
      <c r="AX1729" s="13" t="s">
        <v>77</v>
      </c>
      <c r="AY1729" s="259" t="s">
        <v>147</v>
      </c>
    </row>
    <row r="1730" s="1" customFormat="1" ht="25.5" customHeight="1">
      <c r="B1730" s="45"/>
      <c r="C1730" s="260" t="s">
        <v>2252</v>
      </c>
      <c r="D1730" s="260" t="s">
        <v>237</v>
      </c>
      <c r="E1730" s="261" t="s">
        <v>2253</v>
      </c>
      <c r="F1730" s="262" t="s">
        <v>2254</v>
      </c>
      <c r="G1730" s="263" t="s">
        <v>367</v>
      </c>
      <c r="H1730" s="264">
        <v>6</v>
      </c>
      <c r="I1730" s="265"/>
      <c r="J1730" s="266">
        <f>ROUND(I1730*H1730,2)</f>
        <v>0</v>
      </c>
      <c r="K1730" s="262" t="s">
        <v>21</v>
      </c>
      <c r="L1730" s="267"/>
      <c r="M1730" s="268" t="s">
        <v>21</v>
      </c>
      <c r="N1730" s="269" t="s">
        <v>43</v>
      </c>
      <c r="O1730" s="46"/>
      <c r="P1730" s="222">
        <f>O1730*H1730</f>
        <v>0</v>
      </c>
      <c r="Q1730" s="222">
        <v>0.075399999999999995</v>
      </c>
      <c r="R1730" s="222">
        <f>Q1730*H1730</f>
        <v>0.45239999999999997</v>
      </c>
      <c r="S1730" s="222">
        <v>0</v>
      </c>
      <c r="T1730" s="223">
        <f>S1730*H1730</f>
        <v>0</v>
      </c>
      <c r="AR1730" s="23" t="s">
        <v>347</v>
      </c>
      <c r="AT1730" s="23" t="s">
        <v>237</v>
      </c>
      <c r="AU1730" s="23" t="s">
        <v>84</v>
      </c>
      <c r="AY1730" s="23" t="s">
        <v>147</v>
      </c>
      <c r="BE1730" s="224">
        <f>IF(N1730="základní",J1730,0)</f>
        <v>0</v>
      </c>
      <c r="BF1730" s="224">
        <f>IF(N1730="snížená",J1730,0)</f>
        <v>0</v>
      </c>
      <c r="BG1730" s="224">
        <f>IF(N1730="zákl. přenesená",J1730,0)</f>
        <v>0</v>
      </c>
      <c r="BH1730" s="224">
        <f>IF(N1730="sníž. přenesená",J1730,0)</f>
        <v>0</v>
      </c>
      <c r="BI1730" s="224">
        <f>IF(N1730="nulová",J1730,0)</f>
        <v>0</v>
      </c>
      <c r="BJ1730" s="23" t="s">
        <v>77</v>
      </c>
      <c r="BK1730" s="224">
        <f>ROUND(I1730*H1730,2)</f>
        <v>0</v>
      </c>
      <c r="BL1730" s="23" t="s">
        <v>248</v>
      </c>
      <c r="BM1730" s="23" t="s">
        <v>2255</v>
      </c>
    </row>
    <row r="1731" s="12" customFormat="1">
      <c r="B1731" s="238"/>
      <c r="C1731" s="239"/>
      <c r="D1731" s="225" t="s">
        <v>158</v>
      </c>
      <c r="E1731" s="240" t="s">
        <v>21</v>
      </c>
      <c r="F1731" s="241" t="s">
        <v>2256</v>
      </c>
      <c r="G1731" s="239"/>
      <c r="H1731" s="242">
        <v>6</v>
      </c>
      <c r="I1731" s="243"/>
      <c r="J1731" s="239"/>
      <c r="K1731" s="239"/>
      <c r="L1731" s="244"/>
      <c r="M1731" s="245"/>
      <c r="N1731" s="246"/>
      <c r="O1731" s="246"/>
      <c r="P1731" s="246"/>
      <c r="Q1731" s="246"/>
      <c r="R1731" s="246"/>
      <c r="S1731" s="246"/>
      <c r="T1731" s="247"/>
      <c r="AT1731" s="248" t="s">
        <v>158</v>
      </c>
      <c r="AU1731" s="248" t="s">
        <v>84</v>
      </c>
      <c r="AV1731" s="12" t="s">
        <v>84</v>
      </c>
      <c r="AW1731" s="12" t="s">
        <v>35</v>
      </c>
      <c r="AX1731" s="12" t="s">
        <v>72</v>
      </c>
      <c r="AY1731" s="248" t="s">
        <v>147</v>
      </c>
    </row>
    <row r="1732" s="13" customFormat="1">
      <c r="B1732" s="249"/>
      <c r="C1732" s="250"/>
      <c r="D1732" s="225" t="s">
        <v>158</v>
      </c>
      <c r="E1732" s="251" t="s">
        <v>21</v>
      </c>
      <c r="F1732" s="252" t="s">
        <v>161</v>
      </c>
      <c r="G1732" s="250"/>
      <c r="H1732" s="253">
        <v>6</v>
      </c>
      <c r="I1732" s="254"/>
      <c r="J1732" s="250"/>
      <c r="K1732" s="250"/>
      <c r="L1732" s="255"/>
      <c r="M1732" s="256"/>
      <c r="N1732" s="257"/>
      <c r="O1732" s="257"/>
      <c r="P1732" s="257"/>
      <c r="Q1732" s="257"/>
      <c r="R1732" s="257"/>
      <c r="S1732" s="257"/>
      <c r="T1732" s="258"/>
      <c r="AT1732" s="259" t="s">
        <v>158</v>
      </c>
      <c r="AU1732" s="259" t="s">
        <v>84</v>
      </c>
      <c r="AV1732" s="13" t="s">
        <v>154</v>
      </c>
      <c r="AW1732" s="13" t="s">
        <v>35</v>
      </c>
      <c r="AX1732" s="13" t="s">
        <v>77</v>
      </c>
      <c r="AY1732" s="259" t="s">
        <v>147</v>
      </c>
    </row>
    <row r="1733" s="1" customFormat="1" ht="25.5" customHeight="1">
      <c r="B1733" s="45"/>
      <c r="C1733" s="260" t="s">
        <v>2257</v>
      </c>
      <c r="D1733" s="260" t="s">
        <v>237</v>
      </c>
      <c r="E1733" s="261" t="s">
        <v>2258</v>
      </c>
      <c r="F1733" s="262" t="s">
        <v>2259</v>
      </c>
      <c r="G1733" s="263" t="s">
        <v>367</v>
      </c>
      <c r="H1733" s="264">
        <v>8</v>
      </c>
      <c r="I1733" s="265"/>
      <c r="J1733" s="266">
        <f>ROUND(I1733*H1733,2)</f>
        <v>0</v>
      </c>
      <c r="K1733" s="262" t="s">
        <v>21</v>
      </c>
      <c r="L1733" s="267"/>
      <c r="M1733" s="268" t="s">
        <v>21</v>
      </c>
      <c r="N1733" s="269" t="s">
        <v>43</v>
      </c>
      <c r="O1733" s="46"/>
      <c r="P1733" s="222">
        <f>O1733*H1733</f>
        <v>0</v>
      </c>
      <c r="Q1733" s="222">
        <v>0.053999999999999999</v>
      </c>
      <c r="R1733" s="222">
        <f>Q1733*H1733</f>
        <v>0.432</v>
      </c>
      <c r="S1733" s="222">
        <v>0</v>
      </c>
      <c r="T1733" s="223">
        <f>S1733*H1733</f>
        <v>0</v>
      </c>
      <c r="AR1733" s="23" t="s">
        <v>347</v>
      </c>
      <c r="AT1733" s="23" t="s">
        <v>237</v>
      </c>
      <c r="AU1733" s="23" t="s">
        <v>84</v>
      </c>
      <c r="AY1733" s="23" t="s">
        <v>147</v>
      </c>
      <c r="BE1733" s="224">
        <f>IF(N1733="základní",J1733,0)</f>
        <v>0</v>
      </c>
      <c r="BF1733" s="224">
        <f>IF(N1733="snížená",J1733,0)</f>
        <v>0</v>
      </c>
      <c r="BG1733" s="224">
        <f>IF(N1733="zákl. přenesená",J1733,0)</f>
        <v>0</v>
      </c>
      <c r="BH1733" s="224">
        <f>IF(N1733="sníž. přenesená",J1733,0)</f>
        <v>0</v>
      </c>
      <c r="BI1733" s="224">
        <f>IF(N1733="nulová",J1733,0)</f>
        <v>0</v>
      </c>
      <c r="BJ1733" s="23" t="s">
        <v>77</v>
      </c>
      <c r="BK1733" s="224">
        <f>ROUND(I1733*H1733,2)</f>
        <v>0</v>
      </c>
      <c r="BL1733" s="23" t="s">
        <v>248</v>
      </c>
      <c r="BM1733" s="23" t="s">
        <v>2260</v>
      </c>
    </row>
    <row r="1734" s="12" customFormat="1">
      <c r="B1734" s="238"/>
      <c r="C1734" s="239"/>
      <c r="D1734" s="225" t="s">
        <v>158</v>
      </c>
      <c r="E1734" s="240" t="s">
        <v>21</v>
      </c>
      <c r="F1734" s="241" t="s">
        <v>2261</v>
      </c>
      <c r="G1734" s="239"/>
      <c r="H1734" s="242">
        <v>8</v>
      </c>
      <c r="I1734" s="243"/>
      <c r="J1734" s="239"/>
      <c r="K1734" s="239"/>
      <c r="L1734" s="244"/>
      <c r="M1734" s="245"/>
      <c r="N1734" s="246"/>
      <c r="O1734" s="246"/>
      <c r="P1734" s="246"/>
      <c r="Q1734" s="246"/>
      <c r="R1734" s="246"/>
      <c r="S1734" s="246"/>
      <c r="T1734" s="247"/>
      <c r="AT1734" s="248" t="s">
        <v>158</v>
      </c>
      <c r="AU1734" s="248" t="s">
        <v>84</v>
      </c>
      <c r="AV1734" s="12" t="s">
        <v>84</v>
      </c>
      <c r="AW1734" s="12" t="s">
        <v>35</v>
      </c>
      <c r="AX1734" s="12" t="s">
        <v>72</v>
      </c>
      <c r="AY1734" s="248" t="s">
        <v>147</v>
      </c>
    </row>
    <row r="1735" s="13" customFormat="1">
      <c r="B1735" s="249"/>
      <c r="C1735" s="250"/>
      <c r="D1735" s="225" t="s">
        <v>158</v>
      </c>
      <c r="E1735" s="251" t="s">
        <v>21</v>
      </c>
      <c r="F1735" s="252" t="s">
        <v>161</v>
      </c>
      <c r="G1735" s="250"/>
      <c r="H1735" s="253">
        <v>8</v>
      </c>
      <c r="I1735" s="254"/>
      <c r="J1735" s="250"/>
      <c r="K1735" s="250"/>
      <c r="L1735" s="255"/>
      <c r="M1735" s="256"/>
      <c r="N1735" s="257"/>
      <c r="O1735" s="257"/>
      <c r="P1735" s="257"/>
      <c r="Q1735" s="257"/>
      <c r="R1735" s="257"/>
      <c r="S1735" s="257"/>
      <c r="T1735" s="258"/>
      <c r="AT1735" s="259" t="s">
        <v>158</v>
      </c>
      <c r="AU1735" s="259" t="s">
        <v>84</v>
      </c>
      <c r="AV1735" s="13" t="s">
        <v>154</v>
      </c>
      <c r="AW1735" s="13" t="s">
        <v>35</v>
      </c>
      <c r="AX1735" s="13" t="s">
        <v>77</v>
      </c>
      <c r="AY1735" s="259" t="s">
        <v>147</v>
      </c>
    </row>
    <row r="1736" s="1" customFormat="1" ht="25.5" customHeight="1">
      <c r="B1736" s="45"/>
      <c r="C1736" s="260" t="s">
        <v>2262</v>
      </c>
      <c r="D1736" s="260" t="s">
        <v>237</v>
      </c>
      <c r="E1736" s="261" t="s">
        <v>2263</v>
      </c>
      <c r="F1736" s="262" t="s">
        <v>2244</v>
      </c>
      <c r="G1736" s="263" t="s">
        <v>367</v>
      </c>
      <c r="H1736" s="264">
        <v>1</v>
      </c>
      <c r="I1736" s="265"/>
      <c r="J1736" s="266">
        <f>ROUND(I1736*H1736,2)</f>
        <v>0</v>
      </c>
      <c r="K1736" s="262" t="s">
        <v>21</v>
      </c>
      <c r="L1736" s="267"/>
      <c r="M1736" s="268" t="s">
        <v>21</v>
      </c>
      <c r="N1736" s="269" t="s">
        <v>43</v>
      </c>
      <c r="O1736" s="46"/>
      <c r="P1736" s="222">
        <f>O1736*H1736</f>
        <v>0</v>
      </c>
      <c r="Q1736" s="222">
        <v>0.048000000000000001</v>
      </c>
      <c r="R1736" s="222">
        <f>Q1736*H1736</f>
        <v>0.048000000000000001</v>
      </c>
      <c r="S1736" s="222">
        <v>0</v>
      </c>
      <c r="T1736" s="223">
        <f>S1736*H1736</f>
        <v>0</v>
      </c>
      <c r="AR1736" s="23" t="s">
        <v>347</v>
      </c>
      <c r="AT1736" s="23" t="s">
        <v>237</v>
      </c>
      <c r="AU1736" s="23" t="s">
        <v>84</v>
      </c>
      <c r="AY1736" s="23" t="s">
        <v>147</v>
      </c>
      <c r="BE1736" s="224">
        <f>IF(N1736="základní",J1736,0)</f>
        <v>0</v>
      </c>
      <c r="BF1736" s="224">
        <f>IF(N1736="snížená",J1736,0)</f>
        <v>0</v>
      </c>
      <c r="BG1736" s="224">
        <f>IF(N1736="zákl. přenesená",J1736,0)</f>
        <v>0</v>
      </c>
      <c r="BH1736" s="224">
        <f>IF(N1736="sníž. přenesená",J1736,0)</f>
        <v>0</v>
      </c>
      <c r="BI1736" s="224">
        <f>IF(N1736="nulová",J1736,0)</f>
        <v>0</v>
      </c>
      <c r="BJ1736" s="23" t="s">
        <v>77</v>
      </c>
      <c r="BK1736" s="224">
        <f>ROUND(I1736*H1736,2)</f>
        <v>0</v>
      </c>
      <c r="BL1736" s="23" t="s">
        <v>248</v>
      </c>
      <c r="BM1736" s="23" t="s">
        <v>2264</v>
      </c>
    </row>
    <row r="1737" s="12" customFormat="1">
      <c r="B1737" s="238"/>
      <c r="C1737" s="239"/>
      <c r="D1737" s="225" t="s">
        <v>158</v>
      </c>
      <c r="E1737" s="240" t="s">
        <v>21</v>
      </c>
      <c r="F1737" s="241" t="s">
        <v>2265</v>
      </c>
      <c r="G1737" s="239"/>
      <c r="H1737" s="242">
        <v>1</v>
      </c>
      <c r="I1737" s="243"/>
      <c r="J1737" s="239"/>
      <c r="K1737" s="239"/>
      <c r="L1737" s="244"/>
      <c r="M1737" s="245"/>
      <c r="N1737" s="246"/>
      <c r="O1737" s="246"/>
      <c r="P1737" s="246"/>
      <c r="Q1737" s="246"/>
      <c r="R1737" s="246"/>
      <c r="S1737" s="246"/>
      <c r="T1737" s="247"/>
      <c r="AT1737" s="248" t="s">
        <v>158</v>
      </c>
      <c r="AU1737" s="248" t="s">
        <v>84</v>
      </c>
      <c r="AV1737" s="12" t="s">
        <v>84</v>
      </c>
      <c r="AW1737" s="12" t="s">
        <v>35</v>
      </c>
      <c r="AX1737" s="12" t="s">
        <v>72</v>
      </c>
      <c r="AY1737" s="248" t="s">
        <v>147</v>
      </c>
    </row>
    <row r="1738" s="13" customFormat="1">
      <c r="B1738" s="249"/>
      <c r="C1738" s="250"/>
      <c r="D1738" s="225" t="s">
        <v>158</v>
      </c>
      <c r="E1738" s="251" t="s">
        <v>21</v>
      </c>
      <c r="F1738" s="252" t="s">
        <v>161</v>
      </c>
      <c r="G1738" s="250"/>
      <c r="H1738" s="253">
        <v>1</v>
      </c>
      <c r="I1738" s="254"/>
      <c r="J1738" s="250"/>
      <c r="K1738" s="250"/>
      <c r="L1738" s="255"/>
      <c r="M1738" s="256"/>
      <c r="N1738" s="257"/>
      <c r="O1738" s="257"/>
      <c r="P1738" s="257"/>
      <c r="Q1738" s="257"/>
      <c r="R1738" s="257"/>
      <c r="S1738" s="257"/>
      <c r="T1738" s="258"/>
      <c r="AT1738" s="259" t="s">
        <v>158</v>
      </c>
      <c r="AU1738" s="259" t="s">
        <v>84</v>
      </c>
      <c r="AV1738" s="13" t="s">
        <v>154</v>
      </c>
      <c r="AW1738" s="13" t="s">
        <v>35</v>
      </c>
      <c r="AX1738" s="13" t="s">
        <v>77</v>
      </c>
      <c r="AY1738" s="259" t="s">
        <v>147</v>
      </c>
    </row>
    <row r="1739" s="1" customFormat="1" ht="25.5" customHeight="1">
      <c r="B1739" s="45"/>
      <c r="C1739" s="260" t="s">
        <v>2266</v>
      </c>
      <c r="D1739" s="260" t="s">
        <v>237</v>
      </c>
      <c r="E1739" s="261" t="s">
        <v>2267</v>
      </c>
      <c r="F1739" s="262" t="s">
        <v>2268</v>
      </c>
      <c r="G1739" s="263" t="s">
        <v>367</v>
      </c>
      <c r="H1739" s="264">
        <v>1</v>
      </c>
      <c r="I1739" s="265"/>
      <c r="J1739" s="266">
        <f>ROUND(I1739*H1739,2)</f>
        <v>0</v>
      </c>
      <c r="K1739" s="262" t="s">
        <v>21</v>
      </c>
      <c r="L1739" s="267"/>
      <c r="M1739" s="268" t="s">
        <v>21</v>
      </c>
      <c r="N1739" s="269" t="s">
        <v>43</v>
      </c>
      <c r="O1739" s="46"/>
      <c r="P1739" s="222">
        <f>O1739*H1739</f>
        <v>0</v>
      </c>
      <c r="Q1739" s="222">
        <v>0.091499999999999998</v>
      </c>
      <c r="R1739" s="222">
        <f>Q1739*H1739</f>
        <v>0.091499999999999998</v>
      </c>
      <c r="S1739" s="222">
        <v>0</v>
      </c>
      <c r="T1739" s="223">
        <f>S1739*H1739</f>
        <v>0</v>
      </c>
      <c r="AR1739" s="23" t="s">
        <v>347</v>
      </c>
      <c r="AT1739" s="23" t="s">
        <v>237</v>
      </c>
      <c r="AU1739" s="23" t="s">
        <v>84</v>
      </c>
      <c r="AY1739" s="23" t="s">
        <v>147</v>
      </c>
      <c r="BE1739" s="224">
        <f>IF(N1739="základní",J1739,0)</f>
        <v>0</v>
      </c>
      <c r="BF1739" s="224">
        <f>IF(N1739="snížená",J1739,0)</f>
        <v>0</v>
      </c>
      <c r="BG1739" s="224">
        <f>IF(N1739="zákl. přenesená",J1739,0)</f>
        <v>0</v>
      </c>
      <c r="BH1739" s="224">
        <f>IF(N1739="sníž. přenesená",J1739,0)</f>
        <v>0</v>
      </c>
      <c r="BI1739" s="224">
        <f>IF(N1739="nulová",J1739,0)</f>
        <v>0</v>
      </c>
      <c r="BJ1739" s="23" t="s">
        <v>77</v>
      </c>
      <c r="BK1739" s="224">
        <f>ROUND(I1739*H1739,2)</f>
        <v>0</v>
      </c>
      <c r="BL1739" s="23" t="s">
        <v>248</v>
      </c>
      <c r="BM1739" s="23" t="s">
        <v>2269</v>
      </c>
    </row>
    <row r="1740" s="12" customFormat="1">
      <c r="B1740" s="238"/>
      <c r="C1740" s="239"/>
      <c r="D1740" s="225" t="s">
        <v>158</v>
      </c>
      <c r="E1740" s="240" t="s">
        <v>21</v>
      </c>
      <c r="F1740" s="241" t="s">
        <v>2270</v>
      </c>
      <c r="G1740" s="239"/>
      <c r="H1740" s="242">
        <v>1</v>
      </c>
      <c r="I1740" s="243"/>
      <c r="J1740" s="239"/>
      <c r="K1740" s="239"/>
      <c r="L1740" s="244"/>
      <c r="M1740" s="245"/>
      <c r="N1740" s="246"/>
      <c r="O1740" s="246"/>
      <c r="P1740" s="246"/>
      <c r="Q1740" s="246"/>
      <c r="R1740" s="246"/>
      <c r="S1740" s="246"/>
      <c r="T1740" s="247"/>
      <c r="AT1740" s="248" t="s">
        <v>158</v>
      </c>
      <c r="AU1740" s="248" t="s">
        <v>84</v>
      </c>
      <c r="AV1740" s="12" t="s">
        <v>84</v>
      </c>
      <c r="AW1740" s="12" t="s">
        <v>35</v>
      </c>
      <c r="AX1740" s="12" t="s">
        <v>72</v>
      </c>
      <c r="AY1740" s="248" t="s">
        <v>147</v>
      </c>
    </row>
    <row r="1741" s="13" customFormat="1">
      <c r="B1741" s="249"/>
      <c r="C1741" s="250"/>
      <c r="D1741" s="225" t="s">
        <v>158</v>
      </c>
      <c r="E1741" s="251" t="s">
        <v>21</v>
      </c>
      <c r="F1741" s="252" t="s">
        <v>161</v>
      </c>
      <c r="G1741" s="250"/>
      <c r="H1741" s="253">
        <v>1</v>
      </c>
      <c r="I1741" s="254"/>
      <c r="J1741" s="250"/>
      <c r="K1741" s="250"/>
      <c r="L1741" s="255"/>
      <c r="M1741" s="256"/>
      <c r="N1741" s="257"/>
      <c r="O1741" s="257"/>
      <c r="P1741" s="257"/>
      <c r="Q1741" s="257"/>
      <c r="R1741" s="257"/>
      <c r="S1741" s="257"/>
      <c r="T1741" s="258"/>
      <c r="AT1741" s="259" t="s">
        <v>158</v>
      </c>
      <c r="AU1741" s="259" t="s">
        <v>84</v>
      </c>
      <c r="AV1741" s="13" t="s">
        <v>154</v>
      </c>
      <c r="AW1741" s="13" t="s">
        <v>35</v>
      </c>
      <c r="AX1741" s="13" t="s">
        <v>77</v>
      </c>
      <c r="AY1741" s="259" t="s">
        <v>147</v>
      </c>
    </row>
    <row r="1742" s="1" customFormat="1" ht="25.5" customHeight="1">
      <c r="B1742" s="45"/>
      <c r="C1742" s="260" t="s">
        <v>2271</v>
      </c>
      <c r="D1742" s="260" t="s">
        <v>237</v>
      </c>
      <c r="E1742" s="261" t="s">
        <v>2272</v>
      </c>
      <c r="F1742" s="262" t="s">
        <v>2273</v>
      </c>
      <c r="G1742" s="263" t="s">
        <v>367</v>
      </c>
      <c r="H1742" s="264">
        <v>1</v>
      </c>
      <c r="I1742" s="265"/>
      <c r="J1742" s="266">
        <f>ROUND(I1742*H1742,2)</f>
        <v>0</v>
      </c>
      <c r="K1742" s="262" t="s">
        <v>21</v>
      </c>
      <c r="L1742" s="267"/>
      <c r="M1742" s="268" t="s">
        <v>21</v>
      </c>
      <c r="N1742" s="269" t="s">
        <v>43</v>
      </c>
      <c r="O1742" s="46"/>
      <c r="P1742" s="222">
        <f>O1742*H1742</f>
        <v>0</v>
      </c>
      <c r="Q1742" s="222">
        <v>0.14999999999999999</v>
      </c>
      <c r="R1742" s="222">
        <f>Q1742*H1742</f>
        <v>0.14999999999999999</v>
      </c>
      <c r="S1742" s="222">
        <v>0</v>
      </c>
      <c r="T1742" s="223">
        <f>S1742*H1742</f>
        <v>0</v>
      </c>
      <c r="AR1742" s="23" t="s">
        <v>347</v>
      </c>
      <c r="AT1742" s="23" t="s">
        <v>237</v>
      </c>
      <c r="AU1742" s="23" t="s">
        <v>84</v>
      </c>
      <c r="AY1742" s="23" t="s">
        <v>147</v>
      </c>
      <c r="BE1742" s="224">
        <f>IF(N1742="základní",J1742,0)</f>
        <v>0</v>
      </c>
      <c r="BF1742" s="224">
        <f>IF(N1742="snížená",J1742,0)</f>
        <v>0</v>
      </c>
      <c r="BG1742" s="224">
        <f>IF(N1742="zákl. přenesená",J1742,0)</f>
        <v>0</v>
      </c>
      <c r="BH1742" s="224">
        <f>IF(N1742="sníž. přenesená",J1742,0)</f>
        <v>0</v>
      </c>
      <c r="BI1742" s="224">
        <f>IF(N1742="nulová",J1742,0)</f>
        <v>0</v>
      </c>
      <c r="BJ1742" s="23" t="s">
        <v>77</v>
      </c>
      <c r="BK1742" s="224">
        <f>ROUND(I1742*H1742,2)</f>
        <v>0</v>
      </c>
      <c r="BL1742" s="23" t="s">
        <v>248</v>
      </c>
      <c r="BM1742" s="23" t="s">
        <v>2274</v>
      </c>
    </row>
    <row r="1743" s="12" customFormat="1">
      <c r="B1743" s="238"/>
      <c r="C1743" s="239"/>
      <c r="D1743" s="225" t="s">
        <v>158</v>
      </c>
      <c r="E1743" s="240" t="s">
        <v>21</v>
      </c>
      <c r="F1743" s="241" t="s">
        <v>2275</v>
      </c>
      <c r="G1743" s="239"/>
      <c r="H1743" s="242">
        <v>1</v>
      </c>
      <c r="I1743" s="243"/>
      <c r="J1743" s="239"/>
      <c r="K1743" s="239"/>
      <c r="L1743" s="244"/>
      <c r="M1743" s="245"/>
      <c r="N1743" s="246"/>
      <c r="O1743" s="246"/>
      <c r="P1743" s="246"/>
      <c r="Q1743" s="246"/>
      <c r="R1743" s="246"/>
      <c r="S1743" s="246"/>
      <c r="T1743" s="247"/>
      <c r="AT1743" s="248" t="s">
        <v>158</v>
      </c>
      <c r="AU1743" s="248" t="s">
        <v>84</v>
      </c>
      <c r="AV1743" s="12" t="s">
        <v>84</v>
      </c>
      <c r="AW1743" s="12" t="s">
        <v>35</v>
      </c>
      <c r="AX1743" s="12" t="s">
        <v>72</v>
      </c>
      <c r="AY1743" s="248" t="s">
        <v>147</v>
      </c>
    </row>
    <row r="1744" s="13" customFormat="1">
      <c r="B1744" s="249"/>
      <c r="C1744" s="250"/>
      <c r="D1744" s="225" t="s">
        <v>158</v>
      </c>
      <c r="E1744" s="251" t="s">
        <v>21</v>
      </c>
      <c r="F1744" s="252" t="s">
        <v>161</v>
      </c>
      <c r="G1744" s="250"/>
      <c r="H1744" s="253">
        <v>1</v>
      </c>
      <c r="I1744" s="254"/>
      <c r="J1744" s="250"/>
      <c r="K1744" s="250"/>
      <c r="L1744" s="255"/>
      <c r="M1744" s="256"/>
      <c r="N1744" s="257"/>
      <c r="O1744" s="257"/>
      <c r="P1744" s="257"/>
      <c r="Q1744" s="257"/>
      <c r="R1744" s="257"/>
      <c r="S1744" s="257"/>
      <c r="T1744" s="258"/>
      <c r="AT1744" s="259" t="s">
        <v>158</v>
      </c>
      <c r="AU1744" s="259" t="s">
        <v>84</v>
      </c>
      <c r="AV1744" s="13" t="s">
        <v>154</v>
      </c>
      <c r="AW1744" s="13" t="s">
        <v>35</v>
      </c>
      <c r="AX1744" s="13" t="s">
        <v>77</v>
      </c>
      <c r="AY1744" s="259" t="s">
        <v>147</v>
      </c>
    </row>
    <row r="1745" s="1" customFormat="1" ht="25.5" customHeight="1">
      <c r="B1745" s="45"/>
      <c r="C1745" s="260" t="s">
        <v>2276</v>
      </c>
      <c r="D1745" s="260" t="s">
        <v>237</v>
      </c>
      <c r="E1745" s="261" t="s">
        <v>2277</v>
      </c>
      <c r="F1745" s="262" t="s">
        <v>2278</v>
      </c>
      <c r="G1745" s="263" t="s">
        <v>367</v>
      </c>
      <c r="H1745" s="264">
        <v>2</v>
      </c>
      <c r="I1745" s="265"/>
      <c r="J1745" s="266">
        <f>ROUND(I1745*H1745,2)</f>
        <v>0</v>
      </c>
      <c r="K1745" s="262" t="s">
        <v>21</v>
      </c>
      <c r="L1745" s="267"/>
      <c r="M1745" s="268" t="s">
        <v>21</v>
      </c>
      <c r="N1745" s="269" t="s">
        <v>43</v>
      </c>
      <c r="O1745" s="46"/>
      <c r="P1745" s="222">
        <f>O1745*H1745</f>
        <v>0</v>
      </c>
      <c r="Q1745" s="222">
        <v>0.025000000000000001</v>
      </c>
      <c r="R1745" s="222">
        <f>Q1745*H1745</f>
        <v>0.050000000000000003</v>
      </c>
      <c r="S1745" s="222">
        <v>0</v>
      </c>
      <c r="T1745" s="223">
        <f>S1745*H1745</f>
        <v>0</v>
      </c>
      <c r="AR1745" s="23" t="s">
        <v>347</v>
      </c>
      <c r="AT1745" s="23" t="s">
        <v>237</v>
      </c>
      <c r="AU1745" s="23" t="s">
        <v>84</v>
      </c>
      <c r="AY1745" s="23" t="s">
        <v>147</v>
      </c>
      <c r="BE1745" s="224">
        <f>IF(N1745="základní",J1745,0)</f>
        <v>0</v>
      </c>
      <c r="BF1745" s="224">
        <f>IF(N1745="snížená",J1745,0)</f>
        <v>0</v>
      </c>
      <c r="BG1745" s="224">
        <f>IF(N1745="zákl. přenesená",J1745,0)</f>
        <v>0</v>
      </c>
      <c r="BH1745" s="224">
        <f>IF(N1745="sníž. přenesená",J1745,0)</f>
        <v>0</v>
      </c>
      <c r="BI1745" s="224">
        <f>IF(N1745="nulová",J1745,0)</f>
        <v>0</v>
      </c>
      <c r="BJ1745" s="23" t="s">
        <v>77</v>
      </c>
      <c r="BK1745" s="224">
        <f>ROUND(I1745*H1745,2)</f>
        <v>0</v>
      </c>
      <c r="BL1745" s="23" t="s">
        <v>248</v>
      </c>
      <c r="BM1745" s="23" t="s">
        <v>2279</v>
      </c>
    </row>
    <row r="1746" s="12" customFormat="1">
      <c r="B1746" s="238"/>
      <c r="C1746" s="239"/>
      <c r="D1746" s="225" t="s">
        <v>158</v>
      </c>
      <c r="E1746" s="240" t="s">
        <v>21</v>
      </c>
      <c r="F1746" s="241" t="s">
        <v>2280</v>
      </c>
      <c r="G1746" s="239"/>
      <c r="H1746" s="242">
        <v>2</v>
      </c>
      <c r="I1746" s="243"/>
      <c r="J1746" s="239"/>
      <c r="K1746" s="239"/>
      <c r="L1746" s="244"/>
      <c r="M1746" s="245"/>
      <c r="N1746" s="246"/>
      <c r="O1746" s="246"/>
      <c r="P1746" s="246"/>
      <c r="Q1746" s="246"/>
      <c r="R1746" s="246"/>
      <c r="S1746" s="246"/>
      <c r="T1746" s="247"/>
      <c r="AT1746" s="248" t="s">
        <v>158</v>
      </c>
      <c r="AU1746" s="248" t="s">
        <v>84</v>
      </c>
      <c r="AV1746" s="12" t="s">
        <v>84</v>
      </c>
      <c r="AW1746" s="12" t="s">
        <v>35</v>
      </c>
      <c r="AX1746" s="12" t="s">
        <v>72</v>
      </c>
      <c r="AY1746" s="248" t="s">
        <v>147</v>
      </c>
    </row>
    <row r="1747" s="13" customFormat="1">
      <c r="B1747" s="249"/>
      <c r="C1747" s="250"/>
      <c r="D1747" s="225" t="s">
        <v>158</v>
      </c>
      <c r="E1747" s="251" t="s">
        <v>21</v>
      </c>
      <c r="F1747" s="252" t="s">
        <v>161</v>
      </c>
      <c r="G1747" s="250"/>
      <c r="H1747" s="253">
        <v>2</v>
      </c>
      <c r="I1747" s="254"/>
      <c r="J1747" s="250"/>
      <c r="K1747" s="250"/>
      <c r="L1747" s="255"/>
      <c r="M1747" s="256"/>
      <c r="N1747" s="257"/>
      <c r="O1747" s="257"/>
      <c r="P1747" s="257"/>
      <c r="Q1747" s="257"/>
      <c r="R1747" s="257"/>
      <c r="S1747" s="257"/>
      <c r="T1747" s="258"/>
      <c r="AT1747" s="259" t="s">
        <v>158</v>
      </c>
      <c r="AU1747" s="259" t="s">
        <v>84</v>
      </c>
      <c r="AV1747" s="13" t="s">
        <v>154</v>
      </c>
      <c r="AW1747" s="13" t="s">
        <v>35</v>
      </c>
      <c r="AX1747" s="13" t="s">
        <v>77</v>
      </c>
      <c r="AY1747" s="259" t="s">
        <v>147</v>
      </c>
    </row>
    <row r="1748" s="1" customFormat="1" ht="25.5" customHeight="1">
      <c r="B1748" s="45"/>
      <c r="C1748" s="260" t="s">
        <v>2281</v>
      </c>
      <c r="D1748" s="260" t="s">
        <v>237</v>
      </c>
      <c r="E1748" s="261" t="s">
        <v>2282</v>
      </c>
      <c r="F1748" s="262" t="s">
        <v>2283</v>
      </c>
      <c r="G1748" s="263" t="s">
        <v>367</v>
      </c>
      <c r="H1748" s="264">
        <v>1</v>
      </c>
      <c r="I1748" s="265"/>
      <c r="J1748" s="266">
        <f>ROUND(I1748*H1748,2)</f>
        <v>0</v>
      </c>
      <c r="K1748" s="262" t="s">
        <v>21</v>
      </c>
      <c r="L1748" s="267"/>
      <c r="M1748" s="268" t="s">
        <v>21</v>
      </c>
      <c r="N1748" s="269" t="s">
        <v>43</v>
      </c>
      <c r="O1748" s="46"/>
      <c r="P1748" s="222">
        <f>O1748*H1748</f>
        <v>0</v>
      </c>
      <c r="Q1748" s="222">
        <v>0.029000000000000001</v>
      </c>
      <c r="R1748" s="222">
        <f>Q1748*H1748</f>
        <v>0.029000000000000001</v>
      </c>
      <c r="S1748" s="222">
        <v>0</v>
      </c>
      <c r="T1748" s="223">
        <f>S1748*H1748</f>
        <v>0</v>
      </c>
      <c r="AR1748" s="23" t="s">
        <v>347</v>
      </c>
      <c r="AT1748" s="23" t="s">
        <v>237</v>
      </c>
      <c r="AU1748" s="23" t="s">
        <v>84</v>
      </c>
      <c r="AY1748" s="23" t="s">
        <v>147</v>
      </c>
      <c r="BE1748" s="224">
        <f>IF(N1748="základní",J1748,0)</f>
        <v>0</v>
      </c>
      <c r="BF1748" s="224">
        <f>IF(N1748="snížená",J1748,0)</f>
        <v>0</v>
      </c>
      <c r="BG1748" s="224">
        <f>IF(N1748="zákl. přenesená",J1748,0)</f>
        <v>0</v>
      </c>
      <c r="BH1748" s="224">
        <f>IF(N1748="sníž. přenesená",J1748,0)</f>
        <v>0</v>
      </c>
      <c r="BI1748" s="224">
        <f>IF(N1748="nulová",J1748,0)</f>
        <v>0</v>
      </c>
      <c r="BJ1748" s="23" t="s">
        <v>77</v>
      </c>
      <c r="BK1748" s="224">
        <f>ROUND(I1748*H1748,2)</f>
        <v>0</v>
      </c>
      <c r="BL1748" s="23" t="s">
        <v>248</v>
      </c>
      <c r="BM1748" s="23" t="s">
        <v>2284</v>
      </c>
    </row>
    <row r="1749" s="12" customFormat="1">
      <c r="B1749" s="238"/>
      <c r="C1749" s="239"/>
      <c r="D1749" s="225" t="s">
        <v>158</v>
      </c>
      <c r="E1749" s="240" t="s">
        <v>21</v>
      </c>
      <c r="F1749" s="241" t="s">
        <v>2285</v>
      </c>
      <c r="G1749" s="239"/>
      <c r="H1749" s="242">
        <v>1</v>
      </c>
      <c r="I1749" s="243"/>
      <c r="J1749" s="239"/>
      <c r="K1749" s="239"/>
      <c r="L1749" s="244"/>
      <c r="M1749" s="245"/>
      <c r="N1749" s="246"/>
      <c r="O1749" s="246"/>
      <c r="P1749" s="246"/>
      <c r="Q1749" s="246"/>
      <c r="R1749" s="246"/>
      <c r="S1749" s="246"/>
      <c r="T1749" s="247"/>
      <c r="AT1749" s="248" t="s">
        <v>158</v>
      </c>
      <c r="AU1749" s="248" t="s">
        <v>84</v>
      </c>
      <c r="AV1749" s="12" t="s">
        <v>84</v>
      </c>
      <c r="AW1749" s="12" t="s">
        <v>35</v>
      </c>
      <c r="AX1749" s="12" t="s">
        <v>72</v>
      </c>
      <c r="AY1749" s="248" t="s">
        <v>147</v>
      </c>
    </row>
    <row r="1750" s="13" customFormat="1">
      <c r="B1750" s="249"/>
      <c r="C1750" s="250"/>
      <c r="D1750" s="225" t="s">
        <v>158</v>
      </c>
      <c r="E1750" s="251" t="s">
        <v>21</v>
      </c>
      <c r="F1750" s="252" t="s">
        <v>161</v>
      </c>
      <c r="G1750" s="250"/>
      <c r="H1750" s="253">
        <v>1</v>
      </c>
      <c r="I1750" s="254"/>
      <c r="J1750" s="250"/>
      <c r="K1750" s="250"/>
      <c r="L1750" s="255"/>
      <c r="M1750" s="256"/>
      <c r="N1750" s="257"/>
      <c r="O1750" s="257"/>
      <c r="P1750" s="257"/>
      <c r="Q1750" s="257"/>
      <c r="R1750" s="257"/>
      <c r="S1750" s="257"/>
      <c r="T1750" s="258"/>
      <c r="AT1750" s="259" t="s">
        <v>158</v>
      </c>
      <c r="AU1750" s="259" t="s">
        <v>84</v>
      </c>
      <c r="AV1750" s="13" t="s">
        <v>154</v>
      </c>
      <c r="AW1750" s="13" t="s">
        <v>35</v>
      </c>
      <c r="AX1750" s="13" t="s">
        <v>77</v>
      </c>
      <c r="AY1750" s="259" t="s">
        <v>147</v>
      </c>
    </row>
    <row r="1751" s="1" customFormat="1" ht="25.5" customHeight="1">
      <c r="B1751" s="45"/>
      <c r="C1751" s="213" t="s">
        <v>2286</v>
      </c>
      <c r="D1751" s="213" t="s">
        <v>149</v>
      </c>
      <c r="E1751" s="214" t="s">
        <v>2287</v>
      </c>
      <c r="F1751" s="215" t="s">
        <v>2288</v>
      </c>
      <c r="G1751" s="216" t="s">
        <v>367</v>
      </c>
      <c r="H1751" s="217">
        <v>10</v>
      </c>
      <c r="I1751" s="218"/>
      <c r="J1751" s="219">
        <f>ROUND(I1751*H1751,2)</f>
        <v>0</v>
      </c>
      <c r="K1751" s="215" t="s">
        <v>153</v>
      </c>
      <c r="L1751" s="71"/>
      <c r="M1751" s="220" t="s">
        <v>21</v>
      </c>
      <c r="N1751" s="221" t="s">
        <v>43</v>
      </c>
      <c r="O1751" s="46"/>
      <c r="P1751" s="222">
        <f>O1751*H1751</f>
        <v>0</v>
      </c>
      <c r="Q1751" s="222">
        <v>0</v>
      </c>
      <c r="R1751" s="222">
        <f>Q1751*H1751</f>
        <v>0</v>
      </c>
      <c r="S1751" s="222">
        <v>0</v>
      </c>
      <c r="T1751" s="223">
        <f>S1751*H1751</f>
        <v>0</v>
      </c>
      <c r="AR1751" s="23" t="s">
        <v>248</v>
      </c>
      <c r="AT1751" s="23" t="s">
        <v>149</v>
      </c>
      <c r="AU1751" s="23" t="s">
        <v>84</v>
      </c>
      <c r="AY1751" s="23" t="s">
        <v>147</v>
      </c>
      <c r="BE1751" s="224">
        <f>IF(N1751="základní",J1751,0)</f>
        <v>0</v>
      </c>
      <c r="BF1751" s="224">
        <f>IF(N1751="snížená",J1751,0)</f>
        <v>0</v>
      </c>
      <c r="BG1751" s="224">
        <f>IF(N1751="zákl. přenesená",J1751,0)</f>
        <v>0</v>
      </c>
      <c r="BH1751" s="224">
        <f>IF(N1751="sníž. přenesená",J1751,0)</f>
        <v>0</v>
      </c>
      <c r="BI1751" s="224">
        <f>IF(N1751="nulová",J1751,0)</f>
        <v>0</v>
      </c>
      <c r="BJ1751" s="23" t="s">
        <v>77</v>
      </c>
      <c r="BK1751" s="224">
        <f>ROUND(I1751*H1751,2)</f>
        <v>0</v>
      </c>
      <c r="BL1751" s="23" t="s">
        <v>248</v>
      </c>
      <c r="BM1751" s="23" t="s">
        <v>2289</v>
      </c>
    </row>
    <row r="1752" s="1" customFormat="1">
      <c r="B1752" s="45"/>
      <c r="C1752" s="73"/>
      <c r="D1752" s="225" t="s">
        <v>156</v>
      </c>
      <c r="E1752" s="73"/>
      <c r="F1752" s="226" t="s">
        <v>2290</v>
      </c>
      <c r="G1752" s="73"/>
      <c r="H1752" s="73"/>
      <c r="I1752" s="184"/>
      <c r="J1752" s="73"/>
      <c r="K1752" s="73"/>
      <c r="L1752" s="71"/>
      <c r="M1752" s="227"/>
      <c r="N1752" s="46"/>
      <c r="O1752" s="46"/>
      <c r="P1752" s="46"/>
      <c r="Q1752" s="46"/>
      <c r="R1752" s="46"/>
      <c r="S1752" s="46"/>
      <c r="T1752" s="94"/>
      <c r="AT1752" s="23" t="s">
        <v>156</v>
      </c>
      <c r="AU1752" s="23" t="s">
        <v>84</v>
      </c>
    </row>
    <row r="1753" s="11" customFormat="1">
      <c r="B1753" s="228"/>
      <c r="C1753" s="229"/>
      <c r="D1753" s="225" t="s">
        <v>158</v>
      </c>
      <c r="E1753" s="230" t="s">
        <v>21</v>
      </c>
      <c r="F1753" s="231" t="s">
        <v>822</v>
      </c>
      <c r="G1753" s="229"/>
      <c r="H1753" s="230" t="s">
        <v>21</v>
      </c>
      <c r="I1753" s="232"/>
      <c r="J1753" s="229"/>
      <c r="K1753" s="229"/>
      <c r="L1753" s="233"/>
      <c r="M1753" s="234"/>
      <c r="N1753" s="235"/>
      <c r="O1753" s="235"/>
      <c r="P1753" s="235"/>
      <c r="Q1753" s="235"/>
      <c r="R1753" s="235"/>
      <c r="S1753" s="235"/>
      <c r="T1753" s="236"/>
      <c r="AT1753" s="237" t="s">
        <v>158</v>
      </c>
      <c r="AU1753" s="237" t="s">
        <v>84</v>
      </c>
      <c r="AV1753" s="11" t="s">
        <v>77</v>
      </c>
      <c r="AW1753" s="11" t="s">
        <v>35</v>
      </c>
      <c r="AX1753" s="11" t="s">
        <v>72</v>
      </c>
      <c r="AY1753" s="237" t="s">
        <v>147</v>
      </c>
    </row>
    <row r="1754" s="12" customFormat="1">
      <c r="B1754" s="238"/>
      <c r="C1754" s="239"/>
      <c r="D1754" s="225" t="s">
        <v>158</v>
      </c>
      <c r="E1754" s="240" t="s">
        <v>21</v>
      </c>
      <c r="F1754" s="241" t="s">
        <v>2291</v>
      </c>
      <c r="G1754" s="239"/>
      <c r="H1754" s="242">
        <v>4</v>
      </c>
      <c r="I1754" s="243"/>
      <c r="J1754" s="239"/>
      <c r="K1754" s="239"/>
      <c r="L1754" s="244"/>
      <c r="M1754" s="245"/>
      <c r="N1754" s="246"/>
      <c r="O1754" s="246"/>
      <c r="P1754" s="246"/>
      <c r="Q1754" s="246"/>
      <c r="R1754" s="246"/>
      <c r="S1754" s="246"/>
      <c r="T1754" s="247"/>
      <c r="AT1754" s="248" t="s">
        <v>158</v>
      </c>
      <c r="AU1754" s="248" t="s">
        <v>84</v>
      </c>
      <c r="AV1754" s="12" t="s">
        <v>84</v>
      </c>
      <c r="AW1754" s="12" t="s">
        <v>35</v>
      </c>
      <c r="AX1754" s="12" t="s">
        <v>72</v>
      </c>
      <c r="AY1754" s="248" t="s">
        <v>147</v>
      </c>
    </row>
    <row r="1755" s="12" customFormat="1">
      <c r="B1755" s="238"/>
      <c r="C1755" s="239"/>
      <c r="D1755" s="225" t="s">
        <v>158</v>
      </c>
      <c r="E1755" s="240" t="s">
        <v>21</v>
      </c>
      <c r="F1755" s="241" t="s">
        <v>2070</v>
      </c>
      <c r="G1755" s="239"/>
      <c r="H1755" s="242">
        <v>4</v>
      </c>
      <c r="I1755" s="243"/>
      <c r="J1755" s="239"/>
      <c r="K1755" s="239"/>
      <c r="L1755" s="244"/>
      <c r="M1755" s="245"/>
      <c r="N1755" s="246"/>
      <c r="O1755" s="246"/>
      <c r="P1755" s="246"/>
      <c r="Q1755" s="246"/>
      <c r="R1755" s="246"/>
      <c r="S1755" s="246"/>
      <c r="T1755" s="247"/>
      <c r="AT1755" s="248" t="s">
        <v>158</v>
      </c>
      <c r="AU1755" s="248" t="s">
        <v>84</v>
      </c>
      <c r="AV1755" s="12" t="s">
        <v>84</v>
      </c>
      <c r="AW1755" s="12" t="s">
        <v>35</v>
      </c>
      <c r="AX1755" s="12" t="s">
        <v>72</v>
      </c>
      <c r="AY1755" s="248" t="s">
        <v>147</v>
      </c>
    </row>
    <row r="1756" s="12" customFormat="1">
      <c r="B1756" s="238"/>
      <c r="C1756" s="239"/>
      <c r="D1756" s="225" t="s">
        <v>158</v>
      </c>
      <c r="E1756" s="240" t="s">
        <v>21</v>
      </c>
      <c r="F1756" s="241" t="s">
        <v>823</v>
      </c>
      <c r="G1756" s="239"/>
      <c r="H1756" s="242">
        <v>1</v>
      </c>
      <c r="I1756" s="243"/>
      <c r="J1756" s="239"/>
      <c r="K1756" s="239"/>
      <c r="L1756" s="244"/>
      <c r="M1756" s="245"/>
      <c r="N1756" s="246"/>
      <c r="O1756" s="246"/>
      <c r="P1756" s="246"/>
      <c r="Q1756" s="246"/>
      <c r="R1756" s="246"/>
      <c r="S1756" s="246"/>
      <c r="T1756" s="247"/>
      <c r="AT1756" s="248" t="s">
        <v>158</v>
      </c>
      <c r="AU1756" s="248" t="s">
        <v>84</v>
      </c>
      <c r="AV1756" s="12" t="s">
        <v>84</v>
      </c>
      <c r="AW1756" s="12" t="s">
        <v>35</v>
      </c>
      <c r="AX1756" s="12" t="s">
        <v>72</v>
      </c>
      <c r="AY1756" s="248" t="s">
        <v>147</v>
      </c>
    </row>
    <row r="1757" s="12" customFormat="1">
      <c r="B1757" s="238"/>
      <c r="C1757" s="239"/>
      <c r="D1757" s="225" t="s">
        <v>158</v>
      </c>
      <c r="E1757" s="240" t="s">
        <v>21</v>
      </c>
      <c r="F1757" s="241" t="s">
        <v>2292</v>
      </c>
      <c r="G1757" s="239"/>
      <c r="H1757" s="242">
        <v>1</v>
      </c>
      <c r="I1757" s="243"/>
      <c r="J1757" s="239"/>
      <c r="K1757" s="239"/>
      <c r="L1757" s="244"/>
      <c r="M1757" s="245"/>
      <c r="N1757" s="246"/>
      <c r="O1757" s="246"/>
      <c r="P1757" s="246"/>
      <c r="Q1757" s="246"/>
      <c r="R1757" s="246"/>
      <c r="S1757" s="246"/>
      <c r="T1757" s="247"/>
      <c r="AT1757" s="248" t="s">
        <v>158</v>
      </c>
      <c r="AU1757" s="248" t="s">
        <v>84</v>
      </c>
      <c r="AV1757" s="12" t="s">
        <v>84</v>
      </c>
      <c r="AW1757" s="12" t="s">
        <v>35</v>
      </c>
      <c r="AX1757" s="12" t="s">
        <v>72</v>
      </c>
      <c r="AY1757" s="248" t="s">
        <v>147</v>
      </c>
    </row>
    <row r="1758" s="13" customFormat="1">
      <c r="B1758" s="249"/>
      <c r="C1758" s="250"/>
      <c r="D1758" s="225" t="s">
        <v>158</v>
      </c>
      <c r="E1758" s="251" t="s">
        <v>21</v>
      </c>
      <c r="F1758" s="252" t="s">
        <v>161</v>
      </c>
      <c r="G1758" s="250"/>
      <c r="H1758" s="253">
        <v>10</v>
      </c>
      <c r="I1758" s="254"/>
      <c r="J1758" s="250"/>
      <c r="K1758" s="250"/>
      <c r="L1758" s="255"/>
      <c r="M1758" s="256"/>
      <c r="N1758" s="257"/>
      <c r="O1758" s="257"/>
      <c r="P1758" s="257"/>
      <c r="Q1758" s="257"/>
      <c r="R1758" s="257"/>
      <c r="S1758" s="257"/>
      <c r="T1758" s="258"/>
      <c r="AT1758" s="259" t="s">
        <v>158</v>
      </c>
      <c r="AU1758" s="259" t="s">
        <v>84</v>
      </c>
      <c r="AV1758" s="13" t="s">
        <v>154</v>
      </c>
      <c r="AW1758" s="13" t="s">
        <v>35</v>
      </c>
      <c r="AX1758" s="13" t="s">
        <v>77</v>
      </c>
      <c r="AY1758" s="259" t="s">
        <v>147</v>
      </c>
    </row>
    <row r="1759" s="1" customFormat="1" ht="25.5" customHeight="1">
      <c r="B1759" s="45"/>
      <c r="C1759" s="260" t="s">
        <v>2293</v>
      </c>
      <c r="D1759" s="260" t="s">
        <v>237</v>
      </c>
      <c r="E1759" s="261" t="s">
        <v>2294</v>
      </c>
      <c r="F1759" s="262" t="s">
        <v>2295</v>
      </c>
      <c r="G1759" s="263" t="s">
        <v>367</v>
      </c>
      <c r="H1759" s="264">
        <v>1</v>
      </c>
      <c r="I1759" s="265"/>
      <c r="J1759" s="266">
        <f>ROUND(I1759*H1759,2)</f>
        <v>0</v>
      </c>
      <c r="K1759" s="262" t="s">
        <v>21</v>
      </c>
      <c r="L1759" s="267"/>
      <c r="M1759" s="268" t="s">
        <v>21</v>
      </c>
      <c r="N1759" s="269" t="s">
        <v>43</v>
      </c>
      <c r="O1759" s="46"/>
      <c r="P1759" s="222">
        <f>O1759*H1759</f>
        <v>0</v>
      </c>
      <c r="Q1759" s="222">
        <v>0.0138</v>
      </c>
      <c r="R1759" s="222">
        <f>Q1759*H1759</f>
        <v>0.0138</v>
      </c>
      <c r="S1759" s="222">
        <v>0</v>
      </c>
      <c r="T1759" s="223">
        <f>S1759*H1759</f>
        <v>0</v>
      </c>
      <c r="AR1759" s="23" t="s">
        <v>347</v>
      </c>
      <c r="AT1759" s="23" t="s">
        <v>237</v>
      </c>
      <c r="AU1759" s="23" t="s">
        <v>84</v>
      </c>
      <c r="AY1759" s="23" t="s">
        <v>147</v>
      </c>
      <c r="BE1759" s="224">
        <f>IF(N1759="základní",J1759,0)</f>
        <v>0</v>
      </c>
      <c r="BF1759" s="224">
        <f>IF(N1759="snížená",J1759,0)</f>
        <v>0</v>
      </c>
      <c r="BG1759" s="224">
        <f>IF(N1759="zákl. přenesená",J1759,0)</f>
        <v>0</v>
      </c>
      <c r="BH1759" s="224">
        <f>IF(N1759="sníž. přenesená",J1759,0)</f>
        <v>0</v>
      </c>
      <c r="BI1759" s="224">
        <f>IF(N1759="nulová",J1759,0)</f>
        <v>0</v>
      </c>
      <c r="BJ1759" s="23" t="s">
        <v>77</v>
      </c>
      <c r="BK1759" s="224">
        <f>ROUND(I1759*H1759,2)</f>
        <v>0</v>
      </c>
      <c r="BL1759" s="23" t="s">
        <v>248</v>
      </c>
      <c r="BM1759" s="23" t="s">
        <v>2296</v>
      </c>
    </row>
    <row r="1760" s="12" customFormat="1">
      <c r="B1760" s="238"/>
      <c r="C1760" s="239"/>
      <c r="D1760" s="225" t="s">
        <v>158</v>
      </c>
      <c r="E1760" s="240" t="s">
        <v>21</v>
      </c>
      <c r="F1760" s="241" t="s">
        <v>823</v>
      </c>
      <c r="G1760" s="239"/>
      <c r="H1760" s="242">
        <v>1</v>
      </c>
      <c r="I1760" s="243"/>
      <c r="J1760" s="239"/>
      <c r="K1760" s="239"/>
      <c r="L1760" s="244"/>
      <c r="M1760" s="245"/>
      <c r="N1760" s="246"/>
      <c r="O1760" s="246"/>
      <c r="P1760" s="246"/>
      <c r="Q1760" s="246"/>
      <c r="R1760" s="246"/>
      <c r="S1760" s="246"/>
      <c r="T1760" s="247"/>
      <c r="AT1760" s="248" t="s">
        <v>158</v>
      </c>
      <c r="AU1760" s="248" t="s">
        <v>84</v>
      </c>
      <c r="AV1760" s="12" t="s">
        <v>84</v>
      </c>
      <c r="AW1760" s="12" t="s">
        <v>35</v>
      </c>
      <c r="AX1760" s="12" t="s">
        <v>72</v>
      </c>
      <c r="AY1760" s="248" t="s">
        <v>147</v>
      </c>
    </row>
    <row r="1761" s="13" customFormat="1">
      <c r="B1761" s="249"/>
      <c r="C1761" s="250"/>
      <c r="D1761" s="225" t="s">
        <v>158</v>
      </c>
      <c r="E1761" s="251" t="s">
        <v>21</v>
      </c>
      <c r="F1761" s="252" t="s">
        <v>161</v>
      </c>
      <c r="G1761" s="250"/>
      <c r="H1761" s="253">
        <v>1</v>
      </c>
      <c r="I1761" s="254"/>
      <c r="J1761" s="250"/>
      <c r="K1761" s="250"/>
      <c r="L1761" s="255"/>
      <c r="M1761" s="256"/>
      <c r="N1761" s="257"/>
      <c r="O1761" s="257"/>
      <c r="P1761" s="257"/>
      <c r="Q1761" s="257"/>
      <c r="R1761" s="257"/>
      <c r="S1761" s="257"/>
      <c r="T1761" s="258"/>
      <c r="AT1761" s="259" t="s">
        <v>158</v>
      </c>
      <c r="AU1761" s="259" t="s">
        <v>84</v>
      </c>
      <c r="AV1761" s="13" t="s">
        <v>154</v>
      </c>
      <c r="AW1761" s="13" t="s">
        <v>35</v>
      </c>
      <c r="AX1761" s="13" t="s">
        <v>77</v>
      </c>
      <c r="AY1761" s="259" t="s">
        <v>147</v>
      </c>
    </row>
    <row r="1762" s="1" customFormat="1" ht="25.5" customHeight="1">
      <c r="B1762" s="45"/>
      <c r="C1762" s="260" t="s">
        <v>2297</v>
      </c>
      <c r="D1762" s="260" t="s">
        <v>237</v>
      </c>
      <c r="E1762" s="261" t="s">
        <v>2298</v>
      </c>
      <c r="F1762" s="262" t="s">
        <v>2299</v>
      </c>
      <c r="G1762" s="263" t="s">
        <v>367</v>
      </c>
      <c r="H1762" s="264">
        <v>9</v>
      </c>
      <c r="I1762" s="265"/>
      <c r="J1762" s="266">
        <f>ROUND(I1762*H1762,2)</f>
        <v>0</v>
      </c>
      <c r="K1762" s="262" t="s">
        <v>153</v>
      </c>
      <c r="L1762" s="267"/>
      <c r="M1762" s="268" t="s">
        <v>21</v>
      </c>
      <c r="N1762" s="269" t="s">
        <v>43</v>
      </c>
      <c r="O1762" s="46"/>
      <c r="P1762" s="222">
        <f>O1762*H1762</f>
        <v>0</v>
      </c>
      <c r="Q1762" s="222">
        <v>0.0155</v>
      </c>
      <c r="R1762" s="222">
        <f>Q1762*H1762</f>
        <v>0.13950000000000001</v>
      </c>
      <c r="S1762" s="222">
        <v>0</v>
      </c>
      <c r="T1762" s="223">
        <f>S1762*H1762</f>
        <v>0</v>
      </c>
      <c r="AR1762" s="23" t="s">
        <v>347</v>
      </c>
      <c r="AT1762" s="23" t="s">
        <v>237</v>
      </c>
      <c r="AU1762" s="23" t="s">
        <v>84</v>
      </c>
      <c r="AY1762" s="23" t="s">
        <v>147</v>
      </c>
      <c r="BE1762" s="224">
        <f>IF(N1762="základní",J1762,0)</f>
        <v>0</v>
      </c>
      <c r="BF1762" s="224">
        <f>IF(N1762="snížená",J1762,0)</f>
        <v>0</v>
      </c>
      <c r="BG1762" s="224">
        <f>IF(N1762="zákl. přenesená",J1762,0)</f>
        <v>0</v>
      </c>
      <c r="BH1762" s="224">
        <f>IF(N1762="sníž. přenesená",J1762,0)</f>
        <v>0</v>
      </c>
      <c r="BI1762" s="224">
        <f>IF(N1762="nulová",J1762,0)</f>
        <v>0</v>
      </c>
      <c r="BJ1762" s="23" t="s">
        <v>77</v>
      </c>
      <c r="BK1762" s="224">
        <f>ROUND(I1762*H1762,2)</f>
        <v>0</v>
      </c>
      <c r="BL1762" s="23" t="s">
        <v>248</v>
      </c>
      <c r="BM1762" s="23" t="s">
        <v>2300</v>
      </c>
    </row>
    <row r="1763" s="12" customFormat="1">
      <c r="B1763" s="238"/>
      <c r="C1763" s="239"/>
      <c r="D1763" s="225" t="s">
        <v>158</v>
      </c>
      <c r="E1763" s="240" t="s">
        <v>21</v>
      </c>
      <c r="F1763" s="241" t="s">
        <v>2291</v>
      </c>
      <c r="G1763" s="239"/>
      <c r="H1763" s="242">
        <v>4</v>
      </c>
      <c r="I1763" s="243"/>
      <c r="J1763" s="239"/>
      <c r="K1763" s="239"/>
      <c r="L1763" s="244"/>
      <c r="M1763" s="245"/>
      <c r="N1763" s="246"/>
      <c r="O1763" s="246"/>
      <c r="P1763" s="246"/>
      <c r="Q1763" s="246"/>
      <c r="R1763" s="246"/>
      <c r="S1763" s="246"/>
      <c r="T1763" s="247"/>
      <c r="AT1763" s="248" t="s">
        <v>158</v>
      </c>
      <c r="AU1763" s="248" t="s">
        <v>84</v>
      </c>
      <c r="AV1763" s="12" t="s">
        <v>84</v>
      </c>
      <c r="AW1763" s="12" t="s">
        <v>35</v>
      </c>
      <c r="AX1763" s="12" t="s">
        <v>72</v>
      </c>
      <c r="AY1763" s="248" t="s">
        <v>147</v>
      </c>
    </row>
    <row r="1764" s="12" customFormat="1">
      <c r="B1764" s="238"/>
      <c r="C1764" s="239"/>
      <c r="D1764" s="225" t="s">
        <v>158</v>
      </c>
      <c r="E1764" s="240" t="s">
        <v>21</v>
      </c>
      <c r="F1764" s="241" t="s">
        <v>2070</v>
      </c>
      <c r="G1764" s="239"/>
      <c r="H1764" s="242">
        <v>4</v>
      </c>
      <c r="I1764" s="243"/>
      <c r="J1764" s="239"/>
      <c r="K1764" s="239"/>
      <c r="L1764" s="244"/>
      <c r="M1764" s="245"/>
      <c r="N1764" s="246"/>
      <c r="O1764" s="246"/>
      <c r="P1764" s="246"/>
      <c r="Q1764" s="246"/>
      <c r="R1764" s="246"/>
      <c r="S1764" s="246"/>
      <c r="T1764" s="247"/>
      <c r="AT1764" s="248" t="s">
        <v>158</v>
      </c>
      <c r="AU1764" s="248" t="s">
        <v>84</v>
      </c>
      <c r="AV1764" s="12" t="s">
        <v>84</v>
      </c>
      <c r="AW1764" s="12" t="s">
        <v>35</v>
      </c>
      <c r="AX1764" s="12" t="s">
        <v>72</v>
      </c>
      <c r="AY1764" s="248" t="s">
        <v>147</v>
      </c>
    </row>
    <row r="1765" s="12" customFormat="1">
      <c r="B1765" s="238"/>
      <c r="C1765" s="239"/>
      <c r="D1765" s="225" t="s">
        <v>158</v>
      </c>
      <c r="E1765" s="240" t="s">
        <v>21</v>
      </c>
      <c r="F1765" s="241" t="s">
        <v>2292</v>
      </c>
      <c r="G1765" s="239"/>
      <c r="H1765" s="242">
        <v>1</v>
      </c>
      <c r="I1765" s="243"/>
      <c r="J1765" s="239"/>
      <c r="K1765" s="239"/>
      <c r="L1765" s="244"/>
      <c r="M1765" s="245"/>
      <c r="N1765" s="246"/>
      <c r="O1765" s="246"/>
      <c r="P1765" s="246"/>
      <c r="Q1765" s="246"/>
      <c r="R1765" s="246"/>
      <c r="S1765" s="246"/>
      <c r="T1765" s="247"/>
      <c r="AT1765" s="248" t="s">
        <v>158</v>
      </c>
      <c r="AU1765" s="248" t="s">
        <v>84</v>
      </c>
      <c r="AV1765" s="12" t="s">
        <v>84</v>
      </c>
      <c r="AW1765" s="12" t="s">
        <v>35</v>
      </c>
      <c r="AX1765" s="12" t="s">
        <v>72</v>
      </c>
      <c r="AY1765" s="248" t="s">
        <v>147</v>
      </c>
    </row>
    <row r="1766" s="13" customFormat="1">
      <c r="B1766" s="249"/>
      <c r="C1766" s="250"/>
      <c r="D1766" s="225" t="s">
        <v>158</v>
      </c>
      <c r="E1766" s="251" t="s">
        <v>21</v>
      </c>
      <c r="F1766" s="252" t="s">
        <v>161</v>
      </c>
      <c r="G1766" s="250"/>
      <c r="H1766" s="253">
        <v>9</v>
      </c>
      <c r="I1766" s="254"/>
      <c r="J1766" s="250"/>
      <c r="K1766" s="250"/>
      <c r="L1766" s="255"/>
      <c r="M1766" s="256"/>
      <c r="N1766" s="257"/>
      <c r="O1766" s="257"/>
      <c r="P1766" s="257"/>
      <c r="Q1766" s="257"/>
      <c r="R1766" s="257"/>
      <c r="S1766" s="257"/>
      <c r="T1766" s="258"/>
      <c r="AT1766" s="259" t="s">
        <v>158</v>
      </c>
      <c r="AU1766" s="259" t="s">
        <v>84</v>
      </c>
      <c r="AV1766" s="13" t="s">
        <v>154</v>
      </c>
      <c r="AW1766" s="13" t="s">
        <v>35</v>
      </c>
      <c r="AX1766" s="13" t="s">
        <v>77</v>
      </c>
      <c r="AY1766" s="259" t="s">
        <v>147</v>
      </c>
    </row>
    <row r="1767" s="1" customFormat="1" ht="25.5" customHeight="1">
      <c r="B1767" s="45"/>
      <c r="C1767" s="213" t="s">
        <v>2301</v>
      </c>
      <c r="D1767" s="213" t="s">
        <v>149</v>
      </c>
      <c r="E1767" s="214" t="s">
        <v>2302</v>
      </c>
      <c r="F1767" s="215" t="s">
        <v>2303</v>
      </c>
      <c r="G1767" s="216" t="s">
        <v>367</v>
      </c>
      <c r="H1767" s="217">
        <v>15</v>
      </c>
      <c r="I1767" s="218"/>
      <c r="J1767" s="219">
        <f>ROUND(I1767*H1767,2)</f>
        <v>0</v>
      </c>
      <c r="K1767" s="215" t="s">
        <v>153</v>
      </c>
      <c r="L1767" s="71"/>
      <c r="M1767" s="220" t="s">
        <v>21</v>
      </c>
      <c r="N1767" s="221" t="s">
        <v>43</v>
      </c>
      <c r="O1767" s="46"/>
      <c r="P1767" s="222">
        <f>O1767*H1767</f>
        <v>0</v>
      </c>
      <c r="Q1767" s="222">
        <v>0</v>
      </c>
      <c r="R1767" s="222">
        <f>Q1767*H1767</f>
        <v>0</v>
      </c>
      <c r="S1767" s="222">
        <v>0</v>
      </c>
      <c r="T1767" s="223">
        <f>S1767*H1767</f>
        <v>0</v>
      </c>
      <c r="AR1767" s="23" t="s">
        <v>248</v>
      </c>
      <c r="AT1767" s="23" t="s">
        <v>149</v>
      </c>
      <c r="AU1767" s="23" t="s">
        <v>84</v>
      </c>
      <c r="AY1767" s="23" t="s">
        <v>147</v>
      </c>
      <c r="BE1767" s="224">
        <f>IF(N1767="základní",J1767,0)</f>
        <v>0</v>
      </c>
      <c r="BF1767" s="224">
        <f>IF(N1767="snížená",J1767,0)</f>
        <v>0</v>
      </c>
      <c r="BG1767" s="224">
        <f>IF(N1767="zákl. přenesená",J1767,0)</f>
        <v>0</v>
      </c>
      <c r="BH1767" s="224">
        <f>IF(N1767="sníž. přenesená",J1767,0)</f>
        <v>0</v>
      </c>
      <c r="BI1767" s="224">
        <f>IF(N1767="nulová",J1767,0)</f>
        <v>0</v>
      </c>
      <c r="BJ1767" s="23" t="s">
        <v>77</v>
      </c>
      <c r="BK1767" s="224">
        <f>ROUND(I1767*H1767,2)</f>
        <v>0</v>
      </c>
      <c r="BL1767" s="23" t="s">
        <v>248</v>
      </c>
      <c r="BM1767" s="23" t="s">
        <v>2304</v>
      </c>
    </row>
    <row r="1768" s="1" customFormat="1">
      <c r="B1768" s="45"/>
      <c r="C1768" s="73"/>
      <c r="D1768" s="225" t="s">
        <v>156</v>
      </c>
      <c r="E1768" s="73"/>
      <c r="F1768" s="226" t="s">
        <v>2290</v>
      </c>
      <c r="G1768" s="73"/>
      <c r="H1768" s="73"/>
      <c r="I1768" s="184"/>
      <c r="J1768" s="73"/>
      <c r="K1768" s="73"/>
      <c r="L1768" s="71"/>
      <c r="M1768" s="227"/>
      <c r="N1768" s="46"/>
      <c r="O1768" s="46"/>
      <c r="P1768" s="46"/>
      <c r="Q1768" s="46"/>
      <c r="R1768" s="46"/>
      <c r="S1768" s="46"/>
      <c r="T1768" s="94"/>
      <c r="AT1768" s="23" t="s">
        <v>156</v>
      </c>
      <c r="AU1768" s="23" t="s">
        <v>84</v>
      </c>
    </row>
    <row r="1769" s="11" customFormat="1">
      <c r="B1769" s="228"/>
      <c r="C1769" s="229"/>
      <c r="D1769" s="225" t="s">
        <v>158</v>
      </c>
      <c r="E1769" s="230" t="s">
        <v>21</v>
      </c>
      <c r="F1769" s="231" t="s">
        <v>822</v>
      </c>
      <c r="G1769" s="229"/>
      <c r="H1769" s="230" t="s">
        <v>21</v>
      </c>
      <c r="I1769" s="232"/>
      <c r="J1769" s="229"/>
      <c r="K1769" s="229"/>
      <c r="L1769" s="233"/>
      <c r="M1769" s="234"/>
      <c r="N1769" s="235"/>
      <c r="O1769" s="235"/>
      <c r="P1769" s="235"/>
      <c r="Q1769" s="235"/>
      <c r="R1769" s="235"/>
      <c r="S1769" s="235"/>
      <c r="T1769" s="236"/>
      <c r="AT1769" s="237" t="s">
        <v>158</v>
      </c>
      <c r="AU1769" s="237" t="s">
        <v>84</v>
      </c>
      <c r="AV1769" s="11" t="s">
        <v>77</v>
      </c>
      <c r="AW1769" s="11" t="s">
        <v>35</v>
      </c>
      <c r="AX1769" s="11" t="s">
        <v>72</v>
      </c>
      <c r="AY1769" s="237" t="s">
        <v>147</v>
      </c>
    </row>
    <row r="1770" s="12" customFormat="1">
      <c r="B1770" s="238"/>
      <c r="C1770" s="239"/>
      <c r="D1770" s="225" t="s">
        <v>158</v>
      </c>
      <c r="E1770" s="240" t="s">
        <v>21</v>
      </c>
      <c r="F1770" s="241" t="s">
        <v>2071</v>
      </c>
      <c r="G1770" s="239"/>
      <c r="H1770" s="242">
        <v>1</v>
      </c>
      <c r="I1770" s="243"/>
      <c r="J1770" s="239"/>
      <c r="K1770" s="239"/>
      <c r="L1770" s="244"/>
      <c r="M1770" s="245"/>
      <c r="N1770" s="246"/>
      <c r="O1770" s="246"/>
      <c r="P1770" s="246"/>
      <c r="Q1770" s="246"/>
      <c r="R1770" s="246"/>
      <c r="S1770" s="246"/>
      <c r="T1770" s="247"/>
      <c r="AT1770" s="248" t="s">
        <v>158</v>
      </c>
      <c r="AU1770" s="248" t="s">
        <v>84</v>
      </c>
      <c r="AV1770" s="12" t="s">
        <v>84</v>
      </c>
      <c r="AW1770" s="12" t="s">
        <v>35</v>
      </c>
      <c r="AX1770" s="12" t="s">
        <v>72</v>
      </c>
      <c r="AY1770" s="248" t="s">
        <v>147</v>
      </c>
    </row>
    <row r="1771" s="12" customFormat="1">
      <c r="B1771" s="238"/>
      <c r="C1771" s="239"/>
      <c r="D1771" s="225" t="s">
        <v>158</v>
      </c>
      <c r="E1771" s="240" t="s">
        <v>21</v>
      </c>
      <c r="F1771" s="241" t="s">
        <v>2072</v>
      </c>
      <c r="G1771" s="239"/>
      <c r="H1771" s="242">
        <v>2</v>
      </c>
      <c r="I1771" s="243"/>
      <c r="J1771" s="239"/>
      <c r="K1771" s="239"/>
      <c r="L1771" s="244"/>
      <c r="M1771" s="245"/>
      <c r="N1771" s="246"/>
      <c r="O1771" s="246"/>
      <c r="P1771" s="246"/>
      <c r="Q1771" s="246"/>
      <c r="R1771" s="246"/>
      <c r="S1771" s="246"/>
      <c r="T1771" s="247"/>
      <c r="AT1771" s="248" t="s">
        <v>158</v>
      </c>
      <c r="AU1771" s="248" t="s">
        <v>84</v>
      </c>
      <c r="AV1771" s="12" t="s">
        <v>84</v>
      </c>
      <c r="AW1771" s="12" t="s">
        <v>35</v>
      </c>
      <c r="AX1771" s="12" t="s">
        <v>72</v>
      </c>
      <c r="AY1771" s="248" t="s">
        <v>147</v>
      </c>
    </row>
    <row r="1772" s="12" customFormat="1">
      <c r="B1772" s="238"/>
      <c r="C1772" s="239"/>
      <c r="D1772" s="225" t="s">
        <v>158</v>
      </c>
      <c r="E1772" s="240" t="s">
        <v>21</v>
      </c>
      <c r="F1772" s="241" t="s">
        <v>824</v>
      </c>
      <c r="G1772" s="239"/>
      <c r="H1772" s="242">
        <v>1</v>
      </c>
      <c r="I1772" s="243"/>
      <c r="J1772" s="239"/>
      <c r="K1772" s="239"/>
      <c r="L1772" s="244"/>
      <c r="M1772" s="245"/>
      <c r="N1772" s="246"/>
      <c r="O1772" s="246"/>
      <c r="P1772" s="246"/>
      <c r="Q1772" s="246"/>
      <c r="R1772" s="246"/>
      <c r="S1772" s="246"/>
      <c r="T1772" s="247"/>
      <c r="AT1772" s="248" t="s">
        <v>158</v>
      </c>
      <c r="AU1772" s="248" t="s">
        <v>84</v>
      </c>
      <c r="AV1772" s="12" t="s">
        <v>84</v>
      </c>
      <c r="AW1772" s="12" t="s">
        <v>35</v>
      </c>
      <c r="AX1772" s="12" t="s">
        <v>72</v>
      </c>
      <c r="AY1772" s="248" t="s">
        <v>147</v>
      </c>
    </row>
    <row r="1773" s="12" customFormat="1">
      <c r="B1773" s="238"/>
      <c r="C1773" s="239"/>
      <c r="D1773" s="225" t="s">
        <v>158</v>
      </c>
      <c r="E1773" s="240" t="s">
        <v>21</v>
      </c>
      <c r="F1773" s="241" t="s">
        <v>2073</v>
      </c>
      <c r="G1773" s="239"/>
      <c r="H1773" s="242">
        <v>2</v>
      </c>
      <c r="I1773" s="243"/>
      <c r="J1773" s="239"/>
      <c r="K1773" s="239"/>
      <c r="L1773" s="244"/>
      <c r="M1773" s="245"/>
      <c r="N1773" s="246"/>
      <c r="O1773" s="246"/>
      <c r="P1773" s="246"/>
      <c r="Q1773" s="246"/>
      <c r="R1773" s="246"/>
      <c r="S1773" s="246"/>
      <c r="T1773" s="247"/>
      <c r="AT1773" s="248" t="s">
        <v>158</v>
      </c>
      <c r="AU1773" s="248" t="s">
        <v>84</v>
      </c>
      <c r="AV1773" s="12" t="s">
        <v>84</v>
      </c>
      <c r="AW1773" s="12" t="s">
        <v>35</v>
      </c>
      <c r="AX1773" s="12" t="s">
        <v>72</v>
      </c>
      <c r="AY1773" s="248" t="s">
        <v>147</v>
      </c>
    </row>
    <row r="1774" s="12" customFormat="1">
      <c r="B1774" s="238"/>
      <c r="C1774" s="239"/>
      <c r="D1774" s="225" t="s">
        <v>158</v>
      </c>
      <c r="E1774" s="240" t="s">
        <v>21</v>
      </c>
      <c r="F1774" s="241" t="s">
        <v>842</v>
      </c>
      <c r="G1774" s="239"/>
      <c r="H1774" s="242">
        <v>8</v>
      </c>
      <c r="I1774" s="243"/>
      <c r="J1774" s="239"/>
      <c r="K1774" s="239"/>
      <c r="L1774" s="244"/>
      <c r="M1774" s="245"/>
      <c r="N1774" s="246"/>
      <c r="O1774" s="246"/>
      <c r="P1774" s="246"/>
      <c r="Q1774" s="246"/>
      <c r="R1774" s="246"/>
      <c r="S1774" s="246"/>
      <c r="T1774" s="247"/>
      <c r="AT1774" s="248" t="s">
        <v>158</v>
      </c>
      <c r="AU1774" s="248" t="s">
        <v>84</v>
      </c>
      <c r="AV1774" s="12" t="s">
        <v>84</v>
      </c>
      <c r="AW1774" s="12" t="s">
        <v>35</v>
      </c>
      <c r="AX1774" s="12" t="s">
        <v>72</v>
      </c>
      <c r="AY1774" s="248" t="s">
        <v>147</v>
      </c>
    </row>
    <row r="1775" s="12" customFormat="1">
      <c r="B1775" s="238"/>
      <c r="C1775" s="239"/>
      <c r="D1775" s="225" t="s">
        <v>158</v>
      </c>
      <c r="E1775" s="240" t="s">
        <v>21</v>
      </c>
      <c r="F1775" s="241" t="s">
        <v>2074</v>
      </c>
      <c r="G1775" s="239"/>
      <c r="H1775" s="242">
        <v>1</v>
      </c>
      <c r="I1775" s="243"/>
      <c r="J1775" s="239"/>
      <c r="K1775" s="239"/>
      <c r="L1775" s="244"/>
      <c r="M1775" s="245"/>
      <c r="N1775" s="246"/>
      <c r="O1775" s="246"/>
      <c r="P1775" s="246"/>
      <c r="Q1775" s="246"/>
      <c r="R1775" s="246"/>
      <c r="S1775" s="246"/>
      <c r="T1775" s="247"/>
      <c r="AT1775" s="248" t="s">
        <v>158</v>
      </c>
      <c r="AU1775" s="248" t="s">
        <v>84</v>
      </c>
      <c r="AV1775" s="12" t="s">
        <v>84</v>
      </c>
      <c r="AW1775" s="12" t="s">
        <v>35</v>
      </c>
      <c r="AX1775" s="12" t="s">
        <v>72</v>
      </c>
      <c r="AY1775" s="248" t="s">
        <v>147</v>
      </c>
    </row>
    <row r="1776" s="13" customFormat="1">
      <c r="B1776" s="249"/>
      <c r="C1776" s="250"/>
      <c r="D1776" s="225" t="s">
        <v>158</v>
      </c>
      <c r="E1776" s="251" t="s">
        <v>21</v>
      </c>
      <c r="F1776" s="252" t="s">
        <v>161</v>
      </c>
      <c r="G1776" s="250"/>
      <c r="H1776" s="253">
        <v>15</v>
      </c>
      <c r="I1776" s="254"/>
      <c r="J1776" s="250"/>
      <c r="K1776" s="250"/>
      <c r="L1776" s="255"/>
      <c r="M1776" s="256"/>
      <c r="N1776" s="257"/>
      <c r="O1776" s="257"/>
      <c r="P1776" s="257"/>
      <c r="Q1776" s="257"/>
      <c r="R1776" s="257"/>
      <c r="S1776" s="257"/>
      <c r="T1776" s="258"/>
      <c r="AT1776" s="259" t="s">
        <v>158</v>
      </c>
      <c r="AU1776" s="259" t="s">
        <v>84</v>
      </c>
      <c r="AV1776" s="13" t="s">
        <v>154</v>
      </c>
      <c r="AW1776" s="13" t="s">
        <v>35</v>
      </c>
      <c r="AX1776" s="13" t="s">
        <v>77</v>
      </c>
      <c r="AY1776" s="259" t="s">
        <v>147</v>
      </c>
    </row>
    <row r="1777" s="1" customFormat="1" ht="25.5" customHeight="1">
      <c r="B1777" s="45"/>
      <c r="C1777" s="260" t="s">
        <v>2305</v>
      </c>
      <c r="D1777" s="260" t="s">
        <v>237</v>
      </c>
      <c r="E1777" s="261" t="s">
        <v>2306</v>
      </c>
      <c r="F1777" s="262" t="s">
        <v>2307</v>
      </c>
      <c r="G1777" s="263" t="s">
        <v>367</v>
      </c>
      <c r="H1777" s="264">
        <v>4</v>
      </c>
      <c r="I1777" s="265"/>
      <c r="J1777" s="266">
        <f>ROUND(I1777*H1777,2)</f>
        <v>0</v>
      </c>
      <c r="K1777" s="262" t="s">
        <v>153</v>
      </c>
      <c r="L1777" s="267"/>
      <c r="M1777" s="268" t="s">
        <v>21</v>
      </c>
      <c r="N1777" s="269" t="s">
        <v>43</v>
      </c>
      <c r="O1777" s="46"/>
      <c r="P1777" s="222">
        <f>O1777*H1777</f>
        <v>0</v>
      </c>
      <c r="Q1777" s="222">
        <v>0.017500000000000002</v>
      </c>
      <c r="R1777" s="222">
        <f>Q1777*H1777</f>
        <v>0.070000000000000007</v>
      </c>
      <c r="S1777" s="222">
        <v>0</v>
      </c>
      <c r="T1777" s="223">
        <f>S1777*H1777</f>
        <v>0</v>
      </c>
      <c r="AR1777" s="23" t="s">
        <v>347</v>
      </c>
      <c r="AT1777" s="23" t="s">
        <v>237</v>
      </c>
      <c r="AU1777" s="23" t="s">
        <v>84</v>
      </c>
      <c r="AY1777" s="23" t="s">
        <v>147</v>
      </c>
      <c r="BE1777" s="224">
        <f>IF(N1777="základní",J1777,0)</f>
        <v>0</v>
      </c>
      <c r="BF1777" s="224">
        <f>IF(N1777="snížená",J1777,0)</f>
        <v>0</v>
      </c>
      <c r="BG1777" s="224">
        <f>IF(N1777="zákl. přenesená",J1777,0)</f>
        <v>0</v>
      </c>
      <c r="BH1777" s="224">
        <f>IF(N1777="sníž. přenesená",J1777,0)</f>
        <v>0</v>
      </c>
      <c r="BI1777" s="224">
        <f>IF(N1777="nulová",J1777,0)</f>
        <v>0</v>
      </c>
      <c r="BJ1777" s="23" t="s">
        <v>77</v>
      </c>
      <c r="BK1777" s="224">
        <f>ROUND(I1777*H1777,2)</f>
        <v>0</v>
      </c>
      <c r="BL1777" s="23" t="s">
        <v>248</v>
      </c>
      <c r="BM1777" s="23" t="s">
        <v>2308</v>
      </c>
    </row>
    <row r="1778" s="12" customFormat="1">
      <c r="B1778" s="238"/>
      <c r="C1778" s="239"/>
      <c r="D1778" s="225" t="s">
        <v>158</v>
      </c>
      <c r="E1778" s="240" t="s">
        <v>21</v>
      </c>
      <c r="F1778" s="241" t="s">
        <v>2071</v>
      </c>
      <c r="G1778" s="239"/>
      <c r="H1778" s="242">
        <v>1</v>
      </c>
      <c r="I1778" s="243"/>
      <c r="J1778" s="239"/>
      <c r="K1778" s="239"/>
      <c r="L1778" s="244"/>
      <c r="M1778" s="245"/>
      <c r="N1778" s="246"/>
      <c r="O1778" s="246"/>
      <c r="P1778" s="246"/>
      <c r="Q1778" s="246"/>
      <c r="R1778" s="246"/>
      <c r="S1778" s="246"/>
      <c r="T1778" s="247"/>
      <c r="AT1778" s="248" t="s">
        <v>158</v>
      </c>
      <c r="AU1778" s="248" t="s">
        <v>84</v>
      </c>
      <c r="AV1778" s="12" t="s">
        <v>84</v>
      </c>
      <c r="AW1778" s="12" t="s">
        <v>35</v>
      </c>
      <c r="AX1778" s="12" t="s">
        <v>72</v>
      </c>
      <c r="AY1778" s="248" t="s">
        <v>147</v>
      </c>
    </row>
    <row r="1779" s="12" customFormat="1">
      <c r="B1779" s="238"/>
      <c r="C1779" s="239"/>
      <c r="D1779" s="225" t="s">
        <v>158</v>
      </c>
      <c r="E1779" s="240" t="s">
        <v>21</v>
      </c>
      <c r="F1779" s="241" t="s">
        <v>2072</v>
      </c>
      <c r="G1779" s="239"/>
      <c r="H1779" s="242">
        <v>2</v>
      </c>
      <c r="I1779" s="243"/>
      <c r="J1779" s="239"/>
      <c r="K1779" s="239"/>
      <c r="L1779" s="244"/>
      <c r="M1779" s="245"/>
      <c r="N1779" s="246"/>
      <c r="O1779" s="246"/>
      <c r="P1779" s="246"/>
      <c r="Q1779" s="246"/>
      <c r="R1779" s="246"/>
      <c r="S1779" s="246"/>
      <c r="T1779" s="247"/>
      <c r="AT1779" s="248" t="s">
        <v>158</v>
      </c>
      <c r="AU1779" s="248" t="s">
        <v>84</v>
      </c>
      <c r="AV1779" s="12" t="s">
        <v>84</v>
      </c>
      <c r="AW1779" s="12" t="s">
        <v>35</v>
      </c>
      <c r="AX1779" s="12" t="s">
        <v>72</v>
      </c>
      <c r="AY1779" s="248" t="s">
        <v>147</v>
      </c>
    </row>
    <row r="1780" s="12" customFormat="1">
      <c r="B1780" s="238"/>
      <c r="C1780" s="239"/>
      <c r="D1780" s="225" t="s">
        <v>158</v>
      </c>
      <c r="E1780" s="240" t="s">
        <v>21</v>
      </c>
      <c r="F1780" s="241" t="s">
        <v>824</v>
      </c>
      <c r="G1780" s="239"/>
      <c r="H1780" s="242">
        <v>1</v>
      </c>
      <c r="I1780" s="243"/>
      <c r="J1780" s="239"/>
      <c r="K1780" s="239"/>
      <c r="L1780" s="244"/>
      <c r="M1780" s="245"/>
      <c r="N1780" s="246"/>
      <c r="O1780" s="246"/>
      <c r="P1780" s="246"/>
      <c r="Q1780" s="246"/>
      <c r="R1780" s="246"/>
      <c r="S1780" s="246"/>
      <c r="T1780" s="247"/>
      <c r="AT1780" s="248" t="s">
        <v>158</v>
      </c>
      <c r="AU1780" s="248" t="s">
        <v>84</v>
      </c>
      <c r="AV1780" s="12" t="s">
        <v>84</v>
      </c>
      <c r="AW1780" s="12" t="s">
        <v>35</v>
      </c>
      <c r="AX1780" s="12" t="s">
        <v>72</v>
      </c>
      <c r="AY1780" s="248" t="s">
        <v>147</v>
      </c>
    </row>
    <row r="1781" s="13" customFormat="1">
      <c r="B1781" s="249"/>
      <c r="C1781" s="250"/>
      <c r="D1781" s="225" t="s">
        <v>158</v>
      </c>
      <c r="E1781" s="251" t="s">
        <v>21</v>
      </c>
      <c r="F1781" s="252" t="s">
        <v>161</v>
      </c>
      <c r="G1781" s="250"/>
      <c r="H1781" s="253">
        <v>4</v>
      </c>
      <c r="I1781" s="254"/>
      <c r="J1781" s="250"/>
      <c r="K1781" s="250"/>
      <c r="L1781" s="255"/>
      <c r="M1781" s="256"/>
      <c r="N1781" s="257"/>
      <c r="O1781" s="257"/>
      <c r="P1781" s="257"/>
      <c r="Q1781" s="257"/>
      <c r="R1781" s="257"/>
      <c r="S1781" s="257"/>
      <c r="T1781" s="258"/>
      <c r="AT1781" s="259" t="s">
        <v>158</v>
      </c>
      <c r="AU1781" s="259" t="s">
        <v>84</v>
      </c>
      <c r="AV1781" s="13" t="s">
        <v>154</v>
      </c>
      <c r="AW1781" s="13" t="s">
        <v>35</v>
      </c>
      <c r="AX1781" s="13" t="s">
        <v>77</v>
      </c>
      <c r="AY1781" s="259" t="s">
        <v>147</v>
      </c>
    </row>
    <row r="1782" s="1" customFormat="1" ht="25.5" customHeight="1">
      <c r="B1782" s="45"/>
      <c r="C1782" s="260" t="s">
        <v>2309</v>
      </c>
      <c r="D1782" s="260" t="s">
        <v>237</v>
      </c>
      <c r="E1782" s="261" t="s">
        <v>2310</v>
      </c>
      <c r="F1782" s="262" t="s">
        <v>2311</v>
      </c>
      <c r="G1782" s="263" t="s">
        <v>367</v>
      </c>
      <c r="H1782" s="264">
        <v>11</v>
      </c>
      <c r="I1782" s="265"/>
      <c r="J1782" s="266">
        <f>ROUND(I1782*H1782,2)</f>
        <v>0</v>
      </c>
      <c r="K1782" s="262" t="s">
        <v>21</v>
      </c>
      <c r="L1782" s="267"/>
      <c r="M1782" s="268" t="s">
        <v>21</v>
      </c>
      <c r="N1782" s="269" t="s">
        <v>43</v>
      </c>
      <c r="O1782" s="46"/>
      <c r="P1782" s="222">
        <f>O1782*H1782</f>
        <v>0</v>
      </c>
      <c r="Q1782" s="222">
        <v>0.017500000000000002</v>
      </c>
      <c r="R1782" s="222">
        <f>Q1782*H1782</f>
        <v>0.1925</v>
      </c>
      <c r="S1782" s="222">
        <v>0</v>
      </c>
      <c r="T1782" s="223">
        <f>S1782*H1782</f>
        <v>0</v>
      </c>
      <c r="AR1782" s="23" t="s">
        <v>347</v>
      </c>
      <c r="AT1782" s="23" t="s">
        <v>237</v>
      </c>
      <c r="AU1782" s="23" t="s">
        <v>84</v>
      </c>
      <c r="AY1782" s="23" t="s">
        <v>147</v>
      </c>
      <c r="BE1782" s="224">
        <f>IF(N1782="základní",J1782,0)</f>
        <v>0</v>
      </c>
      <c r="BF1782" s="224">
        <f>IF(N1782="snížená",J1782,0)</f>
        <v>0</v>
      </c>
      <c r="BG1782" s="224">
        <f>IF(N1782="zákl. přenesená",J1782,0)</f>
        <v>0</v>
      </c>
      <c r="BH1782" s="224">
        <f>IF(N1782="sníž. přenesená",J1782,0)</f>
        <v>0</v>
      </c>
      <c r="BI1782" s="224">
        <f>IF(N1782="nulová",J1782,0)</f>
        <v>0</v>
      </c>
      <c r="BJ1782" s="23" t="s">
        <v>77</v>
      </c>
      <c r="BK1782" s="224">
        <f>ROUND(I1782*H1782,2)</f>
        <v>0</v>
      </c>
      <c r="BL1782" s="23" t="s">
        <v>248</v>
      </c>
      <c r="BM1782" s="23" t="s">
        <v>2312</v>
      </c>
    </row>
    <row r="1783" s="12" customFormat="1">
      <c r="B1783" s="238"/>
      <c r="C1783" s="239"/>
      <c r="D1783" s="225" t="s">
        <v>158</v>
      </c>
      <c r="E1783" s="240" t="s">
        <v>21</v>
      </c>
      <c r="F1783" s="241" t="s">
        <v>2073</v>
      </c>
      <c r="G1783" s="239"/>
      <c r="H1783" s="242">
        <v>2</v>
      </c>
      <c r="I1783" s="243"/>
      <c r="J1783" s="239"/>
      <c r="K1783" s="239"/>
      <c r="L1783" s="244"/>
      <c r="M1783" s="245"/>
      <c r="N1783" s="246"/>
      <c r="O1783" s="246"/>
      <c r="P1783" s="246"/>
      <c r="Q1783" s="246"/>
      <c r="R1783" s="246"/>
      <c r="S1783" s="246"/>
      <c r="T1783" s="247"/>
      <c r="AT1783" s="248" t="s">
        <v>158</v>
      </c>
      <c r="AU1783" s="248" t="s">
        <v>84</v>
      </c>
      <c r="AV1783" s="12" t="s">
        <v>84</v>
      </c>
      <c r="AW1783" s="12" t="s">
        <v>35</v>
      </c>
      <c r="AX1783" s="12" t="s">
        <v>72</v>
      </c>
      <c r="AY1783" s="248" t="s">
        <v>147</v>
      </c>
    </row>
    <row r="1784" s="12" customFormat="1">
      <c r="B1784" s="238"/>
      <c r="C1784" s="239"/>
      <c r="D1784" s="225" t="s">
        <v>158</v>
      </c>
      <c r="E1784" s="240" t="s">
        <v>21</v>
      </c>
      <c r="F1784" s="241" t="s">
        <v>842</v>
      </c>
      <c r="G1784" s="239"/>
      <c r="H1784" s="242">
        <v>8</v>
      </c>
      <c r="I1784" s="243"/>
      <c r="J1784" s="239"/>
      <c r="K1784" s="239"/>
      <c r="L1784" s="244"/>
      <c r="M1784" s="245"/>
      <c r="N1784" s="246"/>
      <c r="O1784" s="246"/>
      <c r="P1784" s="246"/>
      <c r="Q1784" s="246"/>
      <c r="R1784" s="246"/>
      <c r="S1784" s="246"/>
      <c r="T1784" s="247"/>
      <c r="AT1784" s="248" t="s">
        <v>158</v>
      </c>
      <c r="AU1784" s="248" t="s">
        <v>84</v>
      </c>
      <c r="AV1784" s="12" t="s">
        <v>84</v>
      </c>
      <c r="AW1784" s="12" t="s">
        <v>35</v>
      </c>
      <c r="AX1784" s="12" t="s">
        <v>72</v>
      </c>
      <c r="AY1784" s="248" t="s">
        <v>147</v>
      </c>
    </row>
    <row r="1785" s="12" customFormat="1">
      <c r="B1785" s="238"/>
      <c r="C1785" s="239"/>
      <c r="D1785" s="225" t="s">
        <v>158</v>
      </c>
      <c r="E1785" s="240" t="s">
        <v>21</v>
      </c>
      <c r="F1785" s="241" t="s">
        <v>2074</v>
      </c>
      <c r="G1785" s="239"/>
      <c r="H1785" s="242">
        <v>1</v>
      </c>
      <c r="I1785" s="243"/>
      <c r="J1785" s="239"/>
      <c r="K1785" s="239"/>
      <c r="L1785" s="244"/>
      <c r="M1785" s="245"/>
      <c r="N1785" s="246"/>
      <c r="O1785" s="246"/>
      <c r="P1785" s="246"/>
      <c r="Q1785" s="246"/>
      <c r="R1785" s="246"/>
      <c r="S1785" s="246"/>
      <c r="T1785" s="247"/>
      <c r="AT1785" s="248" t="s">
        <v>158</v>
      </c>
      <c r="AU1785" s="248" t="s">
        <v>84</v>
      </c>
      <c r="AV1785" s="12" t="s">
        <v>84</v>
      </c>
      <c r="AW1785" s="12" t="s">
        <v>35</v>
      </c>
      <c r="AX1785" s="12" t="s">
        <v>72</v>
      </c>
      <c r="AY1785" s="248" t="s">
        <v>147</v>
      </c>
    </row>
    <row r="1786" s="13" customFormat="1">
      <c r="B1786" s="249"/>
      <c r="C1786" s="250"/>
      <c r="D1786" s="225" t="s">
        <v>158</v>
      </c>
      <c r="E1786" s="251" t="s">
        <v>21</v>
      </c>
      <c r="F1786" s="252" t="s">
        <v>161</v>
      </c>
      <c r="G1786" s="250"/>
      <c r="H1786" s="253">
        <v>11</v>
      </c>
      <c r="I1786" s="254"/>
      <c r="J1786" s="250"/>
      <c r="K1786" s="250"/>
      <c r="L1786" s="255"/>
      <c r="M1786" s="256"/>
      <c r="N1786" s="257"/>
      <c r="O1786" s="257"/>
      <c r="P1786" s="257"/>
      <c r="Q1786" s="257"/>
      <c r="R1786" s="257"/>
      <c r="S1786" s="257"/>
      <c r="T1786" s="258"/>
      <c r="AT1786" s="259" t="s">
        <v>158</v>
      </c>
      <c r="AU1786" s="259" t="s">
        <v>84</v>
      </c>
      <c r="AV1786" s="13" t="s">
        <v>154</v>
      </c>
      <c r="AW1786" s="13" t="s">
        <v>35</v>
      </c>
      <c r="AX1786" s="13" t="s">
        <v>77</v>
      </c>
      <c r="AY1786" s="259" t="s">
        <v>147</v>
      </c>
    </row>
    <row r="1787" s="1" customFormat="1" ht="25.5" customHeight="1">
      <c r="B1787" s="45"/>
      <c r="C1787" s="213" t="s">
        <v>2313</v>
      </c>
      <c r="D1787" s="213" t="s">
        <v>149</v>
      </c>
      <c r="E1787" s="214" t="s">
        <v>2314</v>
      </c>
      <c r="F1787" s="215" t="s">
        <v>2315</v>
      </c>
      <c r="G1787" s="216" t="s">
        <v>367</v>
      </c>
      <c r="H1787" s="217">
        <v>2</v>
      </c>
      <c r="I1787" s="218"/>
      <c r="J1787" s="219">
        <f>ROUND(I1787*H1787,2)</f>
        <v>0</v>
      </c>
      <c r="K1787" s="215" t="s">
        <v>153</v>
      </c>
      <c r="L1787" s="71"/>
      <c r="M1787" s="220" t="s">
        <v>21</v>
      </c>
      <c r="N1787" s="221" t="s">
        <v>43</v>
      </c>
      <c r="O1787" s="46"/>
      <c r="P1787" s="222">
        <f>O1787*H1787</f>
        <v>0</v>
      </c>
      <c r="Q1787" s="222">
        <v>0</v>
      </c>
      <c r="R1787" s="222">
        <f>Q1787*H1787</f>
        <v>0</v>
      </c>
      <c r="S1787" s="222">
        <v>0</v>
      </c>
      <c r="T1787" s="223">
        <f>S1787*H1787</f>
        <v>0</v>
      </c>
      <c r="AR1787" s="23" t="s">
        <v>248</v>
      </c>
      <c r="AT1787" s="23" t="s">
        <v>149</v>
      </c>
      <c r="AU1787" s="23" t="s">
        <v>84</v>
      </c>
      <c r="AY1787" s="23" t="s">
        <v>147</v>
      </c>
      <c r="BE1787" s="224">
        <f>IF(N1787="základní",J1787,0)</f>
        <v>0</v>
      </c>
      <c r="BF1787" s="224">
        <f>IF(N1787="snížená",J1787,0)</f>
        <v>0</v>
      </c>
      <c r="BG1787" s="224">
        <f>IF(N1787="zákl. přenesená",J1787,0)</f>
        <v>0</v>
      </c>
      <c r="BH1787" s="224">
        <f>IF(N1787="sníž. přenesená",J1787,0)</f>
        <v>0</v>
      </c>
      <c r="BI1787" s="224">
        <f>IF(N1787="nulová",J1787,0)</f>
        <v>0</v>
      </c>
      <c r="BJ1787" s="23" t="s">
        <v>77</v>
      </c>
      <c r="BK1787" s="224">
        <f>ROUND(I1787*H1787,2)</f>
        <v>0</v>
      </c>
      <c r="BL1787" s="23" t="s">
        <v>248</v>
      </c>
      <c r="BM1787" s="23" t="s">
        <v>2316</v>
      </c>
    </row>
    <row r="1788" s="1" customFormat="1">
      <c r="B1788" s="45"/>
      <c r="C1788" s="73"/>
      <c r="D1788" s="225" t="s">
        <v>156</v>
      </c>
      <c r="E1788" s="73"/>
      <c r="F1788" s="226" t="s">
        <v>2290</v>
      </c>
      <c r="G1788" s="73"/>
      <c r="H1788" s="73"/>
      <c r="I1788" s="184"/>
      <c r="J1788" s="73"/>
      <c r="K1788" s="73"/>
      <c r="L1788" s="71"/>
      <c r="M1788" s="227"/>
      <c r="N1788" s="46"/>
      <c r="O1788" s="46"/>
      <c r="P1788" s="46"/>
      <c r="Q1788" s="46"/>
      <c r="R1788" s="46"/>
      <c r="S1788" s="46"/>
      <c r="T1788" s="94"/>
      <c r="AT1788" s="23" t="s">
        <v>156</v>
      </c>
      <c r="AU1788" s="23" t="s">
        <v>84</v>
      </c>
    </row>
    <row r="1789" s="11" customFormat="1">
      <c r="B1789" s="228"/>
      <c r="C1789" s="229"/>
      <c r="D1789" s="225" t="s">
        <v>158</v>
      </c>
      <c r="E1789" s="230" t="s">
        <v>21</v>
      </c>
      <c r="F1789" s="231" t="s">
        <v>822</v>
      </c>
      <c r="G1789" s="229"/>
      <c r="H1789" s="230" t="s">
        <v>21</v>
      </c>
      <c r="I1789" s="232"/>
      <c r="J1789" s="229"/>
      <c r="K1789" s="229"/>
      <c r="L1789" s="233"/>
      <c r="M1789" s="234"/>
      <c r="N1789" s="235"/>
      <c r="O1789" s="235"/>
      <c r="P1789" s="235"/>
      <c r="Q1789" s="235"/>
      <c r="R1789" s="235"/>
      <c r="S1789" s="235"/>
      <c r="T1789" s="236"/>
      <c r="AT1789" s="237" t="s">
        <v>158</v>
      </c>
      <c r="AU1789" s="237" t="s">
        <v>84</v>
      </c>
      <c r="AV1789" s="11" t="s">
        <v>77</v>
      </c>
      <c r="AW1789" s="11" t="s">
        <v>35</v>
      </c>
      <c r="AX1789" s="11" t="s">
        <v>72</v>
      </c>
      <c r="AY1789" s="237" t="s">
        <v>147</v>
      </c>
    </row>
    <row r="1790" s="12" customFormat="1">
      <c r="B1790" s="238"/>
      <c r="C1790" s="239"/>
      <c r="D1790" s="225" t="s">
        <v>158</v>
      </c>
      <c r="E1790" s="240" t="s">
        <v>21</v>
      </c>
      <c r="F1790" s="241" t="s">
        <v>852</v>
      </c>
      <c r="G1790" s="239"/>
      <c r="H1790" s="242">
        <v>2</v>
      </c>
      <c r="I1790" s="243"/>
      <c r="J1790" s="239"/>
      <c r="K1790" s="239"/>
      <c r="L1790" s="244"/>
      <c r="M1790" s="245"/>
      <c r="N1790" s="246"/>
      <c r="O1790" s="246"/>
      <c r="P1790" s="246"/>
      <c r="Q1790" s="246"/>
      <c r="R1790" s="246"/>
      <c r="S1790" s="246"/>
      <c r="T1790" s="247"/>
      <c r="AT1790" s="248" t="s">
        <v>158</v>
      </c>
      <c r="AU1790" s="248" t="s">
        <v>84</v>
      </c>
      <c r="AV1790" s="12" t="s">
        <v>84</v>
      </c>
      <c r="AW1790" s="12" t="s">
        <v>35</v>
      </c>
      <c r="AX1790" s="12" t="s">
        <v>72</v>
      </c>
      <c r="AY1790" s="248" t="s">
        <v>147</v>
      </c>
    </row>
    <row r="1791" s="13" customFormat="1">
      <c r="B1791" s="249"/>
      <c r="C1791" s="250"/>
      <c r="D1791" s="225" t="s">
        <v>158</v>
      </c>
      <c r="E1791" s="251" t="s">
        <v>21</v>
      </c>
      <c r="F1791" s="252" t="s">
        <v>161</v>
      </c>
      <c r="G1791" s="250"/>
      <c r="H1791" s="253">
        <v>2</v>
      </c>
      <c r="I1791" s="254"/>
      <c r="J1791" s="250"/>
      <c r="K1791" s="250"/>
      <c r="L1791" s="255"/>
      <c r="M1791" s="256"/>
      <c r="N1791" s="257"/>
      <c r="O1791" s="257"/>
      <c r="P1791" s="257"/>
      <c r="Q1791" s="257"/>
      <c r="R1791" s="257"/>
      <c r="S1791" s="257"/>
      <c r="T1791" s="258"/>
      <c r="AT1791" s="259" t="s">
        <v>158</v>
      </c>
      <c r="AU1791" s="259" t="s">
        <v>84</v>
      </c>
      <c r="AV1791" s="13" t="s">
        <v>154</v>
      </c>
      <c r="AW1791" s="13" t="s">
        <v>35</v>
      </c>
      <c r="AX1791" s="13" t="s">
        <v>77</v>
      </c>
      <c r="AY1791" s="259" t="s">
        <v>147</v>
      </c>
    </row>
    <row r="1792" s="1" customFormat="1" ht="25.5" customHeight="1">
      <c r="B1792" s="45"/>
      <c r="C1792" s="260" t="s">
        <v>2317</v>
      </c>
      <c r="D1792" s="260" t="s">
        <v>237</v>
      </c>
      <c r="E1792" s="261" t="s">
        <v>2318</v>
      </c>
      <c r="F1792" s="262" t="s">
        <v>2319</v>
      </c>
      <c r="G1792" s="263" t="s">
        <v>367</v>
      </c>
      <c r="H1792" s="264">
        <v>2</v>
      </c>
      <c r="I1792" s="265"/>
      <c r="J1792" s="266">
        <f>ROUND(I1792*H1792,2)</f>
        <v>0</v>
      </c>
      <c r="K1792" s="262" t="s">
        <v>21</v>
      </c>
      <c r="L1792" s="267"/>
      <c r="M1792" s="268" t="s">
        <v>21</v>
      </c>
      <c r="N1792" s="269" t="s">
        <v>43</v>
      </c>
      <c r="O1792" s="46"/>
      <c r="P1792" s="222">
        <f>O1792*H1792</f>
        <v>0</v>
      </c>
      <c r="Q1792" s="222">
        <v>0.027</v>
      </c>
      <c r="R1792" s="222">
        <f>Q1792*H1792</f>
        <v>0.053999999999999999</v>
      </c>
      <c r="S1792" s="222">
        <v>0</v>
      </c>
      <c r="T1792" s="223">
        <f>S1792*H1792</f>
        <v>0</v>
      </c>
      <c r="AR1792" s="23" t="s">
        <v>347</v>
      </c>
      <c r="AT1792" s="23" t="s">
        <v>237</v>
      </c>
      <c r="AU1792" s="23" t="s">
        <v>84</v>
      </c>
      <c r="AY1792" s="23" t="s">
        <v>147</v>
      </c>
      <c r="BE1792" s="224">
        <f>IF(N1792="základní",J1792,0)</f>
        <v>0</v>
      </c>
      <c r="BF1792" s="224">
        <f>IF(N1792="snížená",J1792,0)</f>
        <v>0</v>
      </c>
      <c r="BG1792" s="224">
        <f>IF(N1792="zákl. přenesená",J1792,0)</f>
        <v>0</v>
      </c>
      <c r="BH1792" s="224">
        <f>IF(N1792="sníž. přenesená",J1792,0)</f>
        <v>0</v>
      </c>
      <c r="BI1792" s="224">
        <f>IF(N1792="nulová",J1792,0)</f>
        <v>0</v>
      </c>
      <c r="BJ1792" s="23" t="s">
        <v>77</v>
      </c>
      <c r="BK1792" s="224">
        <f>ROUND(I1792*H1792,2)</f>
        <v>0</v>
      </c>
      <c r="BL1792" s="23" t="s">
        <v>248</v>
      </c>
      <c r="BM1792" s="23" t="s">
        <v>2320</v>
      </c>
    </row>
    <row r="1793" s="1" customFormat="1" ht="25.5" customHeight="1">
      <c r="B1793" s="45"/>
      <c r="C1793" s="213" t="s">
        <v>2321</v>
      </c>
      <c r="D1793" s="213" t="s">
        <v>149</v>
      </c>
      <c r="E1793" s="214" t="s">
        <v>2314</v>
      </c>
      <c r="F1793" s="215" t="s">
        <v>2315</v>
      </c>
      <c r="G1793" s="216" t="s">
        <v>367</v>
      </c>
      <c r="H1793" s="217">
        <v>1</v>
      </c>
      <c r="I1793" s="218"/>
      <c r="J1793" s="219">
        <f>ROUND(I1793*H1793,2)</f>
        <v>0</v>
      </c>
      <c r="K1793" s="215" t="s">
        <v>153</v>
      </c>
      <c r="L1793" s="71"/>
      <c r="M1793" s="220" t="s">
        <v>21</v>
      </c>
      <c r="N1793" s="221" t="s">
        <v>43</v>
      </c>
      <c r="O1793" s="46"/>
      <c r="P1793" s="222">
        <f>O1793*H1793</f>
        <v>0</v>
      </c>
      <c r="Q1793" s="222">
        <v>0</v>
      </c>
      <c r="R1793" s="222">
        <f>Q1793*H1793</f>
        <v>0</v>
      </c>
      <c r="S1793" s="222">
        <v>0</v>
      </c>
      <c r="T1793" s="223">
        <f>S1793*H1793</f>
        <v>0</v>
      </c>
      <c r="AR1793" s="23" t="s">
        <v>248</v>
      </c>
      <c r="AT1793" s="23" t="s">
        <v>149</v>
      </c>
      <c r="AU1793" s="23" t="s">
        <v>84</v>
      </c>
      <c r="AY1793" s="23" t="s">
        <v>147</v>
      </c>
      <c r="BE1793" s="224">
        <f>IF(N1793="základní",J1793,0)</f>
        <v>0</v>
      </c>
      <c r="BF1793" s="224">
        <f>IF(N1793="snížená",J1793,0)</f>
        <v>0</v>
      </c>
      <c r="BG1793" s="224">
        <f>IF(N1793="zákl. přenesená",J1793,0)</f>
        <v>0</v>
      </c>
      <c r="BH1793" s="224">
        <f>IF(N1793="sníž. přenesená",J1793,0)</f>
        <v>0</v>
      </c>
      <c r="BI1793" s="224">
        <f>IF(N1793="nulová",J1793,0)</f>
        <v>0</v>
      </c>
      <c r="BJ1793" s="23" t="s">
        <v>77</v>
      </c>
      <c r="BK1793" s="224">
        <f>ROUND(I1793*H1793,2)</f>
        <v>0</v>
      </c>
      <c r="BL1793" s="23" t="s">
        <v>248</v>
      </c>
      <c r="BM1793" s="23" t="s">
        <v>2322</v>
      </c>
    </row>
    <row r="1794" s="1" customFormat="1">
      <c r="B1794" s="45"/>
      <c r="C1794" s="73"/>
      <c r="D1794" s="225" t="s">
        <v>156</v>
      </c>
      <c r="E1794" s="73"/>
      <c r="F1794" s="226" t="s">
        <v>2290</v>
      </c>
      <c r="G1794" s="73"/>
      <c r="H1794" s="73"/>
      <c r="I1794" s="184"/>
      <c r="J1794" s="73"/>
      <c r="K1794" s="73"/>
      <c r="L1794" s="71"/>
      <c r="M1794" s="227"/>
      <c r="N1794" s="46"/>
      <c r="O1794" s="46"/>
      <c r="P1794" s="46"/>
      <c r="Q1794" s="46"/>
      <c r="R1794" s="46"/>
      <c r="S1794" s="46"/>
      <c r="T1794" s="94"/>
      <c r="AT1794" s="23" t="s">
        <v>156</v>
      </c>
      <c r="AU1794" s="23" t="s">
        <v>84</v>
      </c>
    </row>
    <row r="1795" s="11" customFormat="1">
      <c r="B1795" s="228"/>
      <c r="C1795" s="229"/>
      <c r="D1795" s="225" t="s">
        <v>158</v>
      </c>
      <c r="E1795" s="230" t="s">
        <v>21</v>
      </c>
      <c r="F1795" s="231" t="s">
        <v>822</v>
      </c>
      <c r="G1795" s="229"/>
      <c r="H1795" s="230" t="s">
        <v>21</v>
      </c>
      <c r="I1795" s="232"/>
      <c r="J1795" s="229"/>
      <c r="K1795" s="229"/>
      <c r="L1795" s="233"/>
      <c r="M1795" s="234"/>
      <c r="N1795" s="235"/>
      <c r="O1795" s="235"/>
      <c r="P1795" s="235"/>
      <c r="Q1795" s="235"/>
      <c r="R1795" s="235"/>
      <c r="S1795" s="235"/>
      <c r="T1795" s="236"/>
      <c r="AT1795" s="237" t="s">
        <v>158</v>
      </c>
      <c r="AU1795" s="237" t="s">
        <v>84</v>
      </c>
      <c r="AV1795" s="11" t="s">
        <v>77</v>
      </c>
      <c r="AW1795" s="11" t="s">
        <v>35</v>
      </c>
      <c r="AX1795" s="11" t="s">
        <v>72</v>
      </c>
      <c r="AY1795" s="237" t="s">
        <v>147</v>
      </c>
    </row>
    <row r="1796" s="12" customFormat="1">
      <c r="B1796" s="238"/>
      <c r="C1796" s="239"/>
      <c r="D1796" s="225" t="s">
        <v>158</v>
      </c>
      <c r="E1796" s="240" t="s">
        <v>21</v>
      </c>
      <c r="F1796" s="241" t="s">
        <v>853</v>
      </c>
      <c r="G1796" s="239"/>
      <c r="H1796" s="242">
        <v>1</v>
      </c>
      <c r="I1796" s="243"/>
      <c r="J1796" s="239"/>
      <c r="K1796" s="239"/>
      <c r="L1796" s="244"/>
      <c r="M1796" s="245"/>
      <c r="N1796" s="246"/>
      <c r="O1796" s="246"/>
      <c r="P1796" s="246"/>
      <c r="Q1796" s="246"/>
      <c r="R1796" s="246"/>
      <c r="S1796" s="246"/>
      <c r="T1796" s="247"/>
      <c r="AT1796" s="248" t="s">
        <v>158</v>
      </c>
      <c r="AU1796" s="248" t="s">
        <v>84</v>
      </c>
      <c r="AV1796" s="12" t="s">
        <v>84</v>
      </c>
      <c r="AW1796" s="12" t="s">
        <v>35</v>
      </c>
      <c r="AX1796" s="12" t="s">
        <v>72</v>
      </c>
      <c r="AY1796" s="248" t="s">
        <v>147</v>
      </c>
    </row>
    <row r="1797" s="13" customFormat="1">
      <c r="B1797" s="249"/>
      <c r="C1797" s="250"/>
      <c r="D1797" s="225" t="s">
        <v>158</v>
      </c>
      <c r="E1797" s="251" t="s">
        <v>21</v>
      </c>
      <c r="F1797" s="252" t="s">
        <v>161</v>
      </c>
      <c r="G1797" s="250"/>
      <c r="H1797" s="253">
        <v>1</v>
      </c>
      <c r="I1797" s="254"/>
      <c r="J1797" s="250"/>
      <c r="K1797" s="250"/>
      <c r="L1797" s="255"/>
      <c r="M1797" s="256"/>
      <c r="N1797" s="257"/>
      <c r="O1797" s="257"/>
      <c r="P1797" s="257"/>
      <c r="Q1797" s="257"/>
      <c r="R1797" s="257"/>
      <c r="S1797" s="257"/>
      <c r="T1797" s="258"/>
      <c r="AT1797" s="259" t="s">
        <v>158</v>
      </c>
      <c r="AU1797" s="259" t="s">
        <v>84</v>
      </c>
      <c r="AV1797" s="13" t="s">
        <v>154</v>
      </c>
      <c r="AW1797" s="13" t="s">
        <v>35</v>
      </c>
      <c r="AX1797" s="13" t="s">
        <v>77</v>
      </c>
      <c r="AY1797" s="259" t="s">
        <v>147</v>
      </c>
    </row>
    <row r="1798" s="1" customFormat="1" ht="25.5" customHeight="1">
      <c r="B1798" s="45"/>
      <c r="C1798" s="260" t="s">
        <v>2323</v>
      </c>
      <c r="D1798" s="260" t="s">
        <v>237</v>
      </c>
      <c r="E1798" s="261" t="s">
        <v>2324</v>
      </c>
      <c r="F1798" s="262" t="s">
        <v>2325</v>
      </c>
      <c r="G1798" s="263" t="s">
        <v>367</v>
      </c>
      <c r="H1798" s="264">
        <v>1</v>
      </c>
      <c r="I1798" s="265"/>
      <c r="J1798" s="266">
        <f>ROUND(I1798*H1798,2)</f>
        <v>0</v>
      </c>
      <c r="K1798" s="262" t="s">
        <v>153</v>
      </c>
      <c r="L1798" s="267"/>
      <c r="M1798" s="268" t="s">
        <v>21</v>
      </c>
      <c r="N1798" s="269" t="s">
        <v>43</v>
      </c>
      <c r="O1798" s="46"/>
      <c r="P1798" s="222">
        <f>O1798*H1798</f>
        <v>0</v>
      </c>
      <c r="Q1798" s="222">
        <v>0.027</v>
      </c>
      <c r="R1798" s="222">
        <f>Q1798*H1798</f>
        <v>0.027</v>
      </c>
      <c r="S1798" s="222">
        <v>0</v>
      </c>
      <c r="T1798" s="223">
        <f>S1798*H1798</f>
        <v>0</v>
      </c>
      <c r="AR1798" s="23" t="s">
        <v>347</v>
      </c>
      <c r="AT1798" s="23" t="s">
        <v>237</v>
      </c>
      <c r="AU1798" s="23" t="s">
        <v>84</v>
      </c>
      <c r="AY1798" s="23" t="s">
        <v>147</v>
      </c>
      <c r="BE1798" s="224">
        <f>IF(N1798="základní",J1798,0)</f>
        <v>0</v>
      </c>
      <c r="BF1798" s="224">
        <f>IF(N1798="snížená",J1798,0)</f>
        <v>0</v>
      </c>
      <c r="BG1798" s="224">
        <f>IF(N1798="zákl. přenesená",J1798,0)</f>
        <v>0</v>
      </c>
      <c r="BH1798" s="224">
        <f>IF(N1798="sníž. přenesená",J1798,0)</f>
        <v>0</v>
      </c>
      <c r="BI1798" s="224">
        <f>IF(N1798="nulová",J1798,0)</f>
        <v>0</v>
      </c>
      <c r="BJ1798" s="23" t="s">
        <v>77</v>
      </c>
      <c r="BK1798" s="224">
        <f>ROUND(I1798*H1798,2)</f>
        <v>0</v>
      </c>
      <c r="BL1798" s="23" t="s">
        <v>248</v>
      </c>
      <c r="BM1798" s="23" t="s">
        <v>2326</v>
      </c>
    </row>
    <row r="1799" s="1" customFormat="1" ht="25.5" customHeight="1">
      <c r="B1799" s="45"/>
      <c r="C1799" s="213" t="s">
        <v>2327</v>
      </c>
      <c r="D1799" s="213" t="s">
        <v>149</v>
      </c>
      <c r="E1799" s="214" t="s">
        <v>2328</v>
      </c>
      <c r="F1799" s="215" t="s">
        <v>2329</v>
      </c>
      <c r="G1799" s="216" t="s">
        <v>367</v>
      </c>
      <c r="H1799" s="217">
        <v>4</v>
      </c>
      <c r="I1799" s="218"/>
      <c r="J1799" s="219">
        <f>ROUND(I1799*H1799,2)</f>
        <v>0</v>
      </c>
      <c r="K1799" s="215" t="s">
        <v>153</v>
      </c>
      <c r="L1799" s="71"/>
      <c r="M1799" s="220" t="s">
        <v>21</v>
      </c>
      <c r="N1799" s="221" t="s">
        <v>43</v>
      </c>
      <c r="O1799" s="46"/>
      <c r="P1799" s="222">
        <f>O1799*H1799</f>
        <v>0</v>
      </c>
      <c r="Q1799" s="222">
        <v>0</v>
      </c>
      <c r="R1799" s="222">
        <f>Q1799*H1799</f>
        <v>0</v>
      </c>
      <c r="S1799" s="222">
        <v>0</v>
      </c>
      <c r="T1799" s="223">
        <f>S1799*H1799</f>
        <v>0</v>
      </c>
      <c r="AR1799" s="23" t="s">
        <v>248</v>
      </c>
      <c r="AT1799" s="23" t="s">
        <v>149</v>
      </c>
      <c r="AU1799" s="23" t="s">
        <v>84</v>
      </c>
      <c r="AY1799" s="23" t="s">
        <v>147</v>
      </c>
      <c r="BE1799" s="224">
        <f>IF(N1799="základní",J1799,0)</f>
        <v>0</v>
      </c>
      <c r="BF1799" s="224">
        <f>IF(N1799="snížená",J1799,0)</f>
        <v>0</v>
      </c>
      <c r="BG1799" s="224">
        <f>IF(N1799="zákl. přenesená",J1799,0)</f>
        <v>0</v>
      </c>
      <c r="BH1799" s="224">
        <f>IF(N1799="sníž. přenesená",J1799,0)</f>
        <v>0</v>
      </c>
      <c r="BI1799" s="224">
        <f>IF(N1799="nulová",J1799,0)</f>
        <v>0</v>
      </c>
      <c r="BJ1799" s="23" t="s">
        <v>77</v>
      </c>
      <c r="BK1799" s="224">
        <f>ROUND(I1799*H1799,2)</f>
        <v>0</v>
      </c>
      <c r="BL1799" s="23" t="s">
        <v>248</v>
      </c>
      <c r="BM1799" s="23" t="s">
        <v>2330</v>
      </c>
    </row>
    <row r="1800" s="1" customFormat="1">
      <c r="B1800" s="45"/>
      <c r="C1800" s="73"/>
      <c r="D1800" s="225" t="s">
        <v>156</v>
      </c>
      <c r="E1800" s="73"/>
      <c r="F1800" s="226" t="s">
        <v>2290</v>
      </c>
      <c r="G1800" s="73"/>
      <c r="H1800" s="73"/>
      <c r="I1800" s="184"/>
      <c r="J1800" s="73"/>
      <c r="K1800" s="73"/>
      <c r="L1800" s="71"/>
      <c r="M1800" s="227"/>
      <c r="N1800" s="46"/>
      <c r="O1800" s="46"/>
      <c r="P1800" s="46"/>
      <c r="Q1800" s="46"/>
      <c r="R1800" s="46"/>
      <c r="S1800" s="46"/>
      <c r="T1800" s="94"/>
      <c r="AT1800" s="23" t="s">
        <v>156</v>
      </c>
      <c r="AU1800" s="23" t="s">
        <v>84</v>
      </c>
    </row>
    <row r="1801" s="11" customFormat="1">
      <c r="B1801" s="228"/>
      <c r="C1801" s="229"/>
      <c r="D1801" s="225" t="s">
        <v>158</v>
      </c>
      <c r="E1801" s="230" t="s">
        <v>21</v>
      </c>
      <c r="F1801" s="231" t="s">
        <v>822</v>
      </c>
      <c r="G1801" s="229"/>
      <c r="H1801" s="230" t="s">
        <v>21</v>
      </c>
      <c r="I1801" s="232"/>
      <c r="J1801" s="229"/>
      <c r="K1801" s="229"/>
      <c r="L1801" s="233"/>
      <c r="M1801" s="234"/>
      <c r="N1801" s="235"/>
      <c r="O1801" s="235"/>
      <c r="P1801" s="235"/>
      <c r="Q1801" s="235"/>
      <c r="R1801" s="235"/>
      <c r="S1801" s="235"/>
      <c r="T1801" s="236"/>
      <c r="AT1801" s="237" t="s">
        <v>158</v>
      </c>
      <c r="AU1801" s="237" t="s">
        <v>84</v>
      </c>
      <c r="AV1801" s="11" t="s">
        <v>77</v>
      </c>
      <c r="AW1801" s="11" t="s">
        <v>35</v>
      </c>
      <c r="AX1801" s="11" t="s">
        <v>72</v>
      </c>
      <c r="AY1801" s="237" t="s">
        <v>147</v>
      </c>
    </row>
    <row r="1802" s="12" customFormat="1">
      <c r="B1802" s="238"/>
      <c r="C1802" s="239"/>
      <c r="D1802" s="225" t="s">
        <v>158</v>
      </c>
      <c r="E1802" s="240" t="s">
        <v>21</v>
      </c>
      <c r="F1802" s="241" t="s">
        <v>863</v>
      </c>
      <c r="G1802" s="239"/>
      <c r="H1802" s="242">
        <v>4</v>
      </c>
      <c r="I1802" s="243"/>
      <c r="J1802" s="239"/>
      <c r="K1802" s="239"/>
      <c r="L1802" s="244"/>
      <c r="M1802" s="245"/>
      <c r="N1802" s="246"/>
      <c r="O1802" s="246"/>
      <c r="P1802" s="246"/>
      <c r="Q1802" s="246"/>
      <c r="R1802" s="246"/>
      <c r="S1802" s="246"/>
      <c r="T1802" s="247"/>
      <c r="AT1802" s="248" t="s">
        <v>158</v>
      </c>
      <c r="AU1802" s="248" t="s">
        <v>84</v>
      </c>
      <c r="AV1802" s="12" t="s">
        <v>84</v>
      </c>
      <c r="AW1802" s="12" t="s">
        <v>35</v>
      </c>
      <c r="AX1802" s="12" t="s">
        <v>72</v>
      </c>
      <c r="AY1802" s="248" t="s">
        <v>147</v>
      </c>
    </row>
    <row r="1803" s="13" customFormat="1">
      <c r="B1803" s="249"/>
      <c r="C1803" s="250"/>
      <c r="D1803" s="225" t="s">
        <v>158</v>
      </c>
      <c r="E1803" s="251" t="s">
        <v>21</v>
      </c>
      <c r="F1803" s="252" t="s">
        <v>161</v>
      </c>
      <c r="G1803" s="250"/>
      <c r="H1803" s="253">
        <v>4</v>
      </c>
      <c r="I1803" s="254"/>
      <c r="J1803" s="250"/>
      <c r="K1803" s="250"/>
      <c r="L1803" s="255"/>
      <c r="M1803" s="256"/>
      <c r="N1803" s="257"/>
      <c r="O1803" s="257"/>
      <c r="P1803" s="257"/>
      <c r="Q1803" s="257"/>
      <c r="R1803" s="257"/>
      <c r="S1803" s="257"/>
      <c r="T1803" s="258"/>
      <c r="AT1803" s="259" t="s">
        <v>158</v>
      </c>
      <c r="AU1803" s="259" t="s">
        <v>84</v>
      </c>
      <c r="AV1803" s="13" t="s">
        <v>154</v>
      </c>
      <c r="AW1803" s="13" t="s">
        <v>35</v>
      </c>
      <c r="AX1803" s="13" t="s">
        <v>77</v>
      </c>
      <c r="AY1803" s="259" t="s">
        <v>147</v>
      </c>
    </row>
    <row r="1804" s="1" customFormat="1" ht="38.25" customHeight="1">
      <c r="B1804" s="45"/>
      <c r="C1804" s="260" t="s">
        <v>2331</v>
      </c>
      <c r="D1804" s="260" t="s">
        <v>237</v>
      </c>
      <c r="E1804" s="261" t="s">
        <v>2332</v>
      </c>
      <c r="F1804" s="262" t="s">
        <v>2333</v>
      </c>
      <c r="G1804" s="263" t="s">
        <v>367</v>
      </c>
      <c r="H1804" s="264">
        <v>4</v>
      </c>
      <c r="I1804" s="265"/>
      <c r="J1804" s="266">
        <f>ROUND(I1804*H1804,2)</f>
        <v>0</v>
      </c>
      <c r="K1804" s="262" t="s">
        <v>153</v>
      </c>
      <c r="L1804" s="267"/>
      <c r="M1804" s="268" t="s">
        <v>21</v>
      </c>
      <c r="N1804" s="269" t="s">
        <v>43</v>
      </c>
      <c r="O1804" s="46"/>
      <c r="P1804" s="222">
        <f>O1804*H1804</f>
        <v>0</v>
      </c>
      <c r="Q1804" s="222">
        <v>0.041000000000000002</v>
      </c>
      <c r="R1804" s="222">
        <f>Q1804*H1804</f>
        <v>0.16400000000000001</v>
      </c>
      <c r="S1804" s="222">
        <v>0</v>
      </c>
      <c r="T1804" s="223">
        <f>S1804*H1804</f>
        <v>0</v>
      </c>
      <c r="AR1804" s="23" t="s">
        <v>347</v>
      </c>
      <c r="AT1804" s="23" t="s">
        <v>237</v>
      </c>
      <c r="AU1804" s="23" t="s">
        <v>84</v>
      </c>
      <c r="AY1804" s="23" t="s">
        <v>147</v>
      </c>
      <c r="BE1804" s="224">
        <f>IF(N1804="základní",J1804,0)</f>
        <v>0</v>
      </c>
      <c r="BF1804" s="224">
        <f>IF(N1804="snížená",J1804,0)</f>
        <v>0</v>
      </c>
      <c r="BG1804" s="224">
        <f>IF(N1804="zákl. přenesená",J1804,0)</f>
        <v>0</v>
      </c>
      <c r="BH1804" s="224">
        <f>IF(N1804="sníž. přenesená",J1804,0)</f>
        <v>0</v>
      </c>
      <c r="BI1804" s="224">
        <f>IF(N1804="nulová",J1804,0)</f>
        <v>0</v>
      </c>
      <c r="BJ1804" s="23" t="s">
        <v>77</v>
      </c>
      <c r="BK1804" s="224">
        <f>ROUND(I1804*H1804,2)</f>
        <v>0</v>
      </c>
      <c r="BL1804" s="23" t="s">
        <v>248</v>
      </c>
      <c r="BM1804" s="23" t="s">
        <v>2334</v>
      </c>
    </row>
    <row r="1805" s="12" customFormat="1">
      <c r="B1805" s="238"/>
      <c r="C1805" s="239"/>
      <c r="D1805" s="225" t="s">
        <v>158</v>
      </c>
      <c r="E1805" s="240" t="s">
        <v>21</v>
      </c>
      <c r="F1805" s="241" t="s">
        <v>863</v>
      </c>
      <c r="G1805" s="239"/>
      <c r="H1805" s="242">
        <v>4</v>
      </c>
      <c r="I1805" s="243"/>
      <c r="J1805" s="239"/>
      <c r="K1805" s="239"/>
      <c r="L1805" s="244"/>
      <c r="M1805" s="245"/>
      <c r="N1805" s="246"/>
      <c r="O1805" s="246"/>
      <c r="P1805" s="246"/>
      <c r="Q1805" s="246"/>
      <c r="R1805" s="246"/>
      <c r="S1805" s="246"/>
      <c r="T1805" s="247"/>
      <c r="AT1805" s="248" t="s">
        <v>158</v>
      </c>
      <c r="AU1805" s="248" t="s">
        <v>84</v>
      </c>
      <c r="AV1805" s="12" t="s">
        <v>84</v>
      </c>
      <c r="AW1805" s="12" t="s">
        <v>35</v>
      </c>
      <c r="AX1805" s="12" t="s">
        <v>77</v>
      </c>
      <c r="AY1805" s="248" t="s">
        <v>147</v>
      </c>
    </row>
    <row r="1806" s="1" customFormat="1" ht="25.5" customHeight="1">
      <c r="B1806" s="45"/>
      <c r="C1806" s="213" t="s">
        <v>2335</v>
      </c>
      <c r="D1806" s="213" t="s">
        <v>149</v>
      </c>
      <c r="E1806" s="214" t="s">
        <v>2336</v>
      </c>
      <c r="F1806" s="215" t="s">
        <v>2337</v>
      </c>
      <c r="G1806" s="216" t="s">
        <v>367</v>
      </c>
      <c r="H1806" s="217">
        <v>1</v>
      </c>
      <c r="I1806" s="218"/>
      <c r="J1806" s="219">
        <f>ROUND(I1806*H1806,2)</f>
        <v>0</v>
      </c>
      <c r="K1806" s="215" t="s">
        <v>153</v>
      </c>
      <c r="L1806" s="71"/>
      <c r="M1806" s="220" t="s">
        <v>21</v>
      </c>
      <c r="N1806" s="221" t="s">
        <v>43</v>
      </c>
      <c r="O1806" s="46"/>
      <c r="P1806" s="222">
        <f>O1806*H1806</f>
        <v>0</v>
      </c>
      <c r="Q1806" s="222">
        <v>0</v>
      </c>
      <c r="R1806" s="222">
        <f>Q1806*H1806</f>
        <v>0</v>
      </c>
      <c r="S1806" s="222">
        <v>0</v>
      </c>
      <c r="T1806" s="223">
        <f>S1806*H1806</f>
        <v>0</v>
      </c>
      <c r="AR1806" s="23" t="s">
        <v>248</v>
      </c>
      <c r="AT1806" s="23" t="s">
        <v>149</v>
      </c>
      <c r="AU1806" s="23" t="s">
        <v>84</v>
      </c>
      <c r="AY1806" s="23" t="s">
        <v>147</v>
      </c>
      <c r="BE1806" s="224">
        <f>IF(N1806="základní",J1806,0)</f>
        <v>0</v>
      </c>
      <c r="BF1806" s="224">
        <f>IF(N1806="snížená",J1806,0)</f>
        <v>0</v>
      </c>
      <c r="BG1806" s="224">
        <f>IF(N1806="zákl. přenesená",J1806,0)</f>
        <v>0</v>
      </c>
      <c r="BH1806" s="224">
        <f>IF(N1806="sníž. přenesená",J1806,0)</f>
        <v>0</v>
      </c>
      <c r="BI1806" s="224">
        <f>IF(N1806="nulová",J1806,0)</f>
        <v>0</v>
      </c>
      <c r="BJ1806" s="23" t="s">
        <v>77</v>
      </c>
      <c r="BK1806" s="224">
        <f>ROUND(I1806*H1806,2)</f>
        <v>0</v>
      </c>
      <c r="BL1806" s="23" t="s">
        <v>248</v>
      </c>
      <c r="BM1806" s="23" t="s">
        <v>2338</v>
      </c>
    </row>
    <row r="1807" s="1" customFormat="1">
      <c r="B1807" s="45"/>
      <c r="C1807" s="73"/>
      <c r="D1807" s="225" t="s">
        <v>156</v>
      </c>
      <c r="E1807" s="73"/>
      <c r="F1807" s="226" t="s">
        <v>2290</v>
      </c>
      <c r="G1807" s="73"/>
      <c r="H1807" s="73"/>
      <c r="I1807" s="184"/>
      <c r="J1807" s="73"/>
      <c r="K1807" s="73"/>
      <c r="L1807" s="71"/>
      <c r="M1807" s="227"/>
      <c r="N1807" s="46"/>
      <c r="O1807" s="46"/>
      <c r="P1807" s="46"/>
      <c r="Q1807" s="46"/>
      <c r="R1807" s="46"/>
      <c r="S1807" s="46"/>
      <c r="T1807" s="94"/>
      <c r="AT1807" s="23" t="s">
        <v>156</v>
      </c>
      <c r="AU1807" s="23" t="s">
        <v>84</v>
      </c>
    </row>
    <row r="1808" s="11" customFormat="1">
      <c r="B1808" s="228"/>
      <c r="C1808" s="229"/>
      <c r="D1808" s="225" t="s">
        <v>158</v>
      </c>
      <c r="E1808" s="230" t="s">
        <v>21</v>
      </c>
      <c r="F1808" s="231" t="s">
        <v>822</v>
      </c>
      <c r="G1808" s="229"/>
      <c r="H1808" s="230" t="s">
        <v>21</v>
      </c>
      <c r="I1808" s="232"/>
      <c r="J1808" s="229"/>
      <c r="K1808" s="229"/>
      <c r="L1808" s="233"/>
      <c r="M1808" s="234"/>
      <c r="N1808" s="235"/>
      <c r="O1808" s="235"/>
      <c r="P1808" s="235"/>
      <c r="Q1808" s="235"/>
      <c r="R1808" s="235"/>
      <c r="S1808" s="235"/>
      <c r="T1808" s="236"/>
      <c r="AT1808" s="237" t="s">
        <v>158</v>
      </c>
      <c r="AU1808" s="237" t="s">
        <v>84</v>
      </c>
      <c r="AV1808" s="11" t="s">
        <v>77</v>
      </c>
      <c r="AW1808" s="11" t="s">
        <v>35</v>
      </c>
      <c r="AX1808" s="11" t="s">
        <v>72</v>
      </c>
      <c r="AY1808" s="237" t="s">
        <v>147</v>
      </c>
    </row>
    <row r="1809" s="12" customFormat="1">
      <c r="B1809" s="238"/>
      <c r="C1809" s="239"/>
      <c r="D1809" s="225" t="s">
        <v>158</v>
      </c>
      <c r="E1809" s="240" t="s">
        <v>21</v>
      </c>
      <c r="F1809" s="241" t="s">
        <v>864</v>
      </c>
      <c r="G1809" s="239"/>
      <c r="H1809" s="242">
        <v>1</v>
      </c>
      <c r="I1809" s="243"/>
      <c r="J1809" s="239"/>
      <c r="K1809" s="239"/>
      <c r="L1809" s="244"/>
      <c r="M1809" s="245"/>
      <c r="N1809" s="246"/>
      <c r="O1809" s="246"/>
      <c r="P1809" s="246"/>
      <c r="Q1809" s="246"/>
      <c r="R1809" s="246"/>
      <c r="S1809" s="246"/>
      <c r="T1809" s="247"/>
      <c r="AT1809" s="248" t="s">
        <v>158</v>
      </c>
      <c r="AU1809" s="248" t="s">
        <v>84</v>
      </c>
      <c r="AV1809" s="12" t="s">
        <v>84</v>
      </c>
      <c r="AW1809" s="12" t="s">
        <v>35</v>
      </c>
      <c r="AX1809" s="12" t="s">
        <v>72</v>
      </c>
      <c r="AY1809" s="248" t="s">
        <v>147</v>
      </c>
    </row>
    <row r="1810" s="13" customFormat="1">
      <c r="B1810" s="249"/>
      <c r="C1810" s="250"/>
      <c r="D1810" s="225" t="s">
        <v>158</v>
      </c>
      <c r="E1810" s="251" t="s">
        <v>21</v>
      </c>
      <c r="F1810" s="252" t="s">
        <v>161</v>
      </c>
      <c r="G1810" s="250"/>
      <c r="H1810" s="253">
        <v>1</v>
      </c>
      <c r="I1810" s="254"/>
      <c r="J1810" s="250"/>
      <c r="K1810" s="250"/>
      <c r="L1810" s="255"/>
      <c r="M1810" s="256"/>
      <c r="N1810" s="257"/>
      <c r="O1810" s="257"/>
      <c r="P1810" s="257"/>
      <c r="Q1810" s="257"/>
      <c r="R1810" s="257"/>
      <c r="S1810" s="257"/>
      <c r="T1810" s="258"/>
      <c r="AT1810" s="259" t="s">
        <v>158</v>
      </c>
      <c r="AU1810" s="259" t="s">
        <v>84</v>
      </c>
      <c r="AV1810" s="13" t="s">
        <v>154</v>
      </c>
      <c r="AW1810" s="13" t="s">
        <v>35</v>
      </c>
      <c r="AX1810" s="13" t="s">
        <v>77</v>
      </c>
      <c r="AY1810" s="259" t="s">
        <v>147</v>
      </c>
    </row>
    <row r="1811" s="1" customFormat="1" ht="38.25" customHeight="1">
      <c r="B1811" s="45"/>
      <c r="C1811" s="260" t="s">
        <v>2339</v>
      </c>
      <c r="D1811" s="260" t="s">
        <v>237</v>
      </c>
      <c r="E1811" s="261" t="s">
        <v>2340</v>
      </c>
      <c r="F1811" s="262" t="s">
        <v>2341</v>
      </c>
      <c r="G1811" s="263" t="s">
        <v>367</v>
      </c>
      <c r="H1811" s="264">
        <v>1</v>
      </c>
      <c r="I1811" s="265"/>
      <c r="J1811" s="266">
        <f>ROUND(I1811*H1811,2)</f>
        <v>0</v>
      </c>
      <c r="K1811" s="262" t="s">
        <v>21</v>
      </c>
      <c r="L1811" s="267"/>
      <c r="M1811" s="268" t="s">
        <v>21</v>
      </c>
      <c r="N1811" s="269" t="s">
        <v>43</v>
      </c>
      <c r="O1811" s="46"/>
      <c r="P1811" s="222">
        <f>O1811*H1811</f>
        <v>0</v>
      </c>
      <c r="Q1811" s="222">
        <v>0.027</v>
      </c>
      <c r="R1811" s="222">
        <f>Q1811*H1811</f>
        <v>0.027</v>
      </c>
      <c r="S1811" s="222">
        <v>0</v>
      </c>
      <c r="T1811" s="223">
        <f>S1811*H1811</f>
        <v>0</v>
      </c>
      <c r="AR1811" s="23" t="s">
        <v>347</v>
      </c>
      <c r="AT1811" s="23" t="s">
        <v>237</v>
      </c>
      <c r="AU1811" s="23" t="s">
        <v>84</v>
      </c>
      <c r="AY1811" s="23" t="s">
        <v>147</v>
      </c>
      <c r="BE1811" s="224">
        <f>IF(N1811="základní",J1811,0)</f>
        <v>0</v>
      </c>
      <c r="BF1811" s="224">
        <f>IF(N1811="snížená",J1811,0)</f>
        <v>0</v>
      </c>
      <c r="BG1811" s="224">
        <f>IF(N1811="zákl. přenesená",J1811,0)</f>
        <v>0</v>
      </c>
      <c r="BH1811" s="224">
        <f>IF(N1811="sníž. přenesená",J1811,0)</f>
        <v>0</v>
      </c>
      <c r="BI1811" s="224">
        <f>IF(N1811="nulová",J1811,0)</f>
        <v>0</v>
      </c>
      <c r="BJ1811" s="23" t="s">
        <v>77</v>
      </c>
      <c r="BK1811" s="224">
        <f>ROUND(I1811*H1811,2)</f>
        <v>0</v>
      </c>
      <c r="BL1811" s="23" t="s">
        <v>248</v>
      </c>
      <c r="BM1811" s="23" t="s">
        <v>2342</v>
      </c>
    </row>
    <row r="1812" s="12" customFormat="1">
      <c r="B1812" s="238"/>
      <c r="C1812" s="239"/>
      <c r="D1812" s="225" t="s">
        <v>158</v>
      </c>
      <c r="E1812" s="240" t="s">
        <v>21</v>
      </c>
      <c r="F1812" s="241" t="s">
        <v>77</v>
      </c>
      <c r="G1812" s="239"/>
      <c r="H1812" s="242">
        <v>1</v>
      </c>
      <c r="I1812" s="243"/>
      <c r="J1812" s="239"/>
      <c r="K1812" s="239"/>
      <c r="L1812" s="244"/>
      <c r="M1812" s="245"/>
      <c r="N1812" s="246"/>
      <c r="O1812" s="246"/>
      <c r="P1812" s="246"/>
      <c r="Q1812" s="246"/>
      <c r="R1812" s="246"/>
      <c r="S1812" s="246"/>
      <c r="T1812" s="247"/>
      <c r="AT1812" s="248" t="s">
        <v>158</v>
      </c>
      <c r="AU1812" s="248" t="s">
        <v>84</v>
      </c>
      <c r="AV1812" s="12" t="s">
        <v>84</v>
      </c>
      <c r="AW1812" s="12" t="s">
        <v>35</v>
      </c>
      <c r="AX1812" s="12" t="s">
        <v>77</v>
      </c>
      <c r="AY1812" s="248" t="s">
        <v>147</v>
      </c>
    </row>
    <row r="1813" s="1" customFormat="1" ht="16.5" customHeight="1">
      <c r="B1813" s="45"/>
      <c r="C1813" s="213" t="s">
        <v>2343</v>
      </c>
      <c r="D1813" s="213" t="s">
        <v>149</v>
      </c>
      <c r="E1813" s="214" t="s">
        <v>2344</v>
      </c>
      <c r="F1813" s="215" t="s">
        <v>2345</v>
      </c>
      <c r="G1813" s="216" t="s">
        <v>367</v>
      </c>
      <c r="H1813" s="217">
        <v>18</v>
      </c>
      <c r="I1813" s="218"/>
      <c r="J1813" s="219">
        <f>ROUND(I1813*H1813,2)</f>
        <v>0</v>
      </c>
      <c r="K1813" s="215" t="s">
        <v>153</v>
      </c>
      <c r="L1813" s="71"/>
      <c r="M1813" s="220" t="s">
        <v>21</v>
      </c>
      <c r="N1813" s="221" t="s">
        <v>43</v>
      </c>
      <c r="O1813" s="46"/>
      <c r="P1813" s="222">
        <f>O1813*H1813</f>
        <v>0</v>
      </c>
      <c r="Q1813" s="222">
        <v>0</v>
      </c>
      <c r="R1813" s="222">
        <f>Q1813*H1813</f>
        <v>0</v>
      </c>
      <c r="S1813" s="222">
        <v>0</v>
      </c>
      <c r="T1813" s="223">
        <f>S1813*H1813</f>
        <v>0</v>
      </c>
      <c r="AR1813" s="23" t="s">
        <v>248</v>
      </c>
      <c r="AT1813" s="23" t="s">
        <v>149</v>
      </c>
      <c r="AU1813" s="23" t="s">
        <v>84</v>
      </c>
      <c r="AY1813" s="23" t="s">
        <v>147</v>
      </c>
      <c r="BE1813" s="224">
        <f>IF(N1813="základní",J1813,0)</f>
        <v>0</v>
      </c>
      <c r="BF1813" s="224">
        <f>IF(N1813="snížená",J1813,0)</f>
        <v>0</v>
      </c>
      <c r="BG1813" s="224">
        <f>IF(N1813="zákl. přenesená",J1813,0)</f>
        <v>0</v>
      </c>
      <c r="BH1813" s="224">
        <f>IF(N1813="sníž. přenesená",J1813,0)</f>
        <v>0</v>
      </c>
      <c r="BI1813" s="224">
        <f>IF(N1813="nulová",J1813,0)</f>
        <v>0</v>
      </c>
      <c r="BJ1813" s="23" t="s">
        <v>77</v>
      </c>
      <c r="BK1813" s="224">
        <f>ROUND(I1813*H1813,2)</f>
        <v>0</v>
      </c>
      <c r="BL1813" s="23" t="s">
        <v>248</v>
      </c>
      <c r="BM1813" s="23" t="s">
        <v>2346</v>
      </c>
    </row>
    <row r="1814" s="1" customFormat="1">
      <c r="B1814" s="45"/>
      <c r="C1814" s="73"/>
      <c r="D1814" s="225" t="s">
        <v>156</v>
      </c>
      <c r="E1814" s="73"/>
      <c r="F1814" s="226" t="s">
        <v>2347</v>
      </c>
      <c r="G1814" s="73"/>
      <c r="H1814" s="73"/>
      <c r="I1814" s="184"/>
      <c r="J1814" s="73"/>
      <c r="K1814" s="73"/>
      <c r="L1814" s="71"/>
      <c r="M1814" s="227"/>
      <c r="N1814" s="46"/>
      <c r="O1814" s="46"/>
      <c r="P1814" s="46"/>
      <c r="Q1814" s="46"/>
      <c r="R1814" s="46"/>
      <c r="S1814" s="46"/>
      <c r="T1814" s="94"/>
      <c r="AT1814" s="23" t="s">
        <v>156</v>
      </c>
      <c r="AU1814" s="23" t="s">
        <v>84</v>
      </c>
    </row>
    <row r="1815" s="11" customFormat="1">
      <c r="B1815" s="228"/>
      <c r="C1815" s="229"/>
      <c r="D1815" s="225" t="s">
        <v>158</v>
      </c>
      <c r="E1815" s="230" t="s">
        <v>21</v>
      </c>
      <c r="F1815" s="231" t="s">
        <v>822</v>
      </c>
      <c r="G1815" s="229"/>
      <c r="H1815" s="230" t="s">
        <v>21</v>
      </c>
      <c r="I1815" s="232"/>
      <c r="J1815" s="229"/>
      <c r="K1815" s="229"/>
      <c r="L1815" s="233"/>
      <c r="M1815" s="234"/>
      <c r="N1815" s="235"/>
      <c r="O1815" s="235"/>
      <c r="P1815" s="235"/>
      <c r="Q1815" s="235"/>
      <c r="R1815" s="235"/>
      <c r="S1815" s="235"/>
      <c r="T1815" s="236"/>
      <c r="AT1815" s="237" t="s">
        <v>158</v>
      </c>
      <c r="AU1815" s="237" t="s">
        <v>84</v>
      </c>
      <c r="AV1815" s="11" t="s">
        <v>77</v>
      </c>
      <c r="AW1815" s="11" t="s">
        <v>35</v>
      </c>
      <c r="AX1815" s="11" t="s">
        <v>72</v>
      </c>
      <c r="AY1815" s="237" t="s">
        <v>147</v>
      </c>
    </row>
    <row r="1816" s="12" customFormat="1">
      <c r="B1816" s="238"/>
      <c r="C1816" s="239"/>
      <c r="D1816" s="225" t="s">
        <v>158</v>
      </c>
      <c r="E1816" s="240" t="s">
        <v>21</v>
      </c>
      <c r="F1816" s="241" t="s">
        <v>2348</v>
      </c>
      <c r="G1816" s="239"/>
      <c r="H1816" s="242">
        <v>16</v>
      </c>
      <c r="I1816" s="243"/>
      <c r="J1816" s="239"/>
      <c r="K1816" s="239"/>
      <c r="L1816" s="244"/>
      <c r="M1816" s="245"/>
      <c r="N1816" s="246"/>
      <c r="O1816" s="246"/>
      <c r="P1816" s="246"/>
      <c r="Q1816" s="246"/>
      <c r="R1816" s="246"/>
      <c r="S1816" s="246"/>
      <c r="T1816" s="247"/>
      <c r="AT1816" s="248" t="s">
        <v>158</v>
      </c>
      <c r="AU1816" s="248" t="s">
        <v>84</v>
      </c>
      <c r="AV1816" s="12" t="s">
        <v>84</v>
      </c>
      <c r="AW1816" s="12" t="s">
        <v>35</v>
      </c>
      <c r="AX1816" s="12" t="s">
        <v>72</v>
      </c>
      <c r="AY1816" s="248" t="s">
        <v>147</v>
      </c>
    </row>
    <row r="1817" s="12" customFormat="1">
      <c r="B1817" s="238"/>
      <c r="C1817" s="239"/>
      <c r="D1817" s="225" t="s">
        <v>158</v>
      </c>
      <c r="E1817" s="240" t="s">
        <v>21</v>
      </c>
      <c r="F1817" s="241" t="s">
        <v>2349</v>
      </c>
      <c r="G1817" s="239"/>
      <c r="H1817" s="242">
        <v>2</v>
      </c>
      <c r="I1817" s="243"/>
      <c r="J1817" s="239"/>
      <c r="K1817" s="239"/>
      <c r="L1817" s="244"/>
      <c r="M1817" s="245"/>
      <c r="N1817" s="246"/>
      <c r="O1817" s="246"/>
      <c r="P1817" s="246"/>
      <c r="Q1817" s="246"/>
      <c r="R1817" s="246"/>
      <c r="S1817" s="246"/>
      <c r="T1817" s="247"/>
      <c r="AT1817" s="248" t="s">
        <v>158</v>
      </c>
      <c r="AU1817" s="248" t="s">
        <v>84</v>
      </c>
      <c r="AV1817" s="12" t="s">
        <v>84</v>
      </c>
      <c r="AW1817" s="12" t="s">
        <v>35</v>
      </c>
      <c r="AX1817" s="12" t="s">
        <v>72</v>
      </c>
      <c r="AY1817" s="248" t="s">
        <v>147</v>
      </c>
    </row>
    <row r="1818" s="13" customFormat="1">
      <c r="B1818" s="249"/>
      <c r="C1818" s="250"/>
      <c r="D1818" s="225" t="s">
        <v>158</v>
      </c>
      <c r="E1818" s="251" t="s">
        <v>21</v>
      </c>
      <c r="F1818" s="252" t="s">
        <v>161</v>
      </c>
      <c r="G1818" s="250"/>
      <c r="H1818" s="253">
        <v>18</v>
      </c>
      <c r="I1818" s="254"/>
      <c r="J1818" s="250"/>
      <c r="K1818" s="250"/>
      <c r="L1818" s="255"/>
      <c r="M1818" s="256"/>
      <c r="N1818" s="257"/>
      <c r="O1818" s="257"/>
      <c r="P1818" s="257"/>
      <c r="Q1818" s="257"/>
      <c r="R1818" s="257"/>
      <c r="S1818" s="257"/>
      <c r="T1818" s="258"/>
      <c r="AT1818" s="259" t="s">
        <v>158</v>
      </c>
      <c r="AU1818" s="259" t="s">
        <v>84</v>
      </c>
      <c r="AV1818" s="13" t="s">
        <v>154</v>
      </c>
      <c r="AW1818" s="13" t="s">
        <v>35</v>
      </c>
      <c r="AX1818" s="13" t="s">
        <v>77</v>
      </c>
      <c r="AY1818" s="259" t="s">
        <v>147</v>
      </c>
    </row>
    <row r="1819" s="1" customFormat="1" ht="16.5" customHeight="1">
      <c r="B1819" s="45"/>
      <c r="C1819" s="260" t="s">
        <v>2350</v>
      </c>
      <c r="D1819" s="260" t="s">
        <v>237</v>
      </c>
      <c r="E1819" s="261" t="s">
        <v>2351</v>
      </c>
      <c r="F1819" s="262" t="s">
        <v>2352</v>
      </c>
      <c r="G1819" s="263" t="s">
        <v>367</v>
      </c>
      <c r="H1819" s="264">
        <v>9</v>
      </c>
      <c r="I1819" s="265"/>
      <c r="J1819" s="266">
        <f>ROUND(I1819*H1819,2)</f>
        <v>0</v>
      </c>
      <c r="K1819" s="262" t="s">
        <v>153</v>
      </c>
      <c r="L1819" s="267"/>
      <c r="M1819" s="268" t="s">
        <v>21</v>
      </c>
      <c r="N1819" s="269" t="s">
        <v>43</v>
      </c>
      <c r="O1819" s="46"/>
      <c r="P1819" s="222">
        <f>O1819*H1819</f>
        <v>0</v>
      </c>
      <c r="Q1819" s="222">
        <v>0.0038</v>
      </c>
      <c r="R1819" s="222">
        <f>Q1819*H1819</f>
        <v>0.034200000000000001</v>
      </c>
      <c r="S1819" s="222">
        <v>0</v>
      </c>
      <c r="T1819" s="223">
        <f>S1819*H1819</f>
        <v>0</v>
      </c>
      <c r="AR1819" s="23" t="s">
        <v>347</v>
      </c>
      <c r="AT1819" s="23" t="s">
        <v>237</v>
      </c>
      <c r="AU1819" s="23" t="s">
        <v>84</v>
      </c>
      <c r="AY1819" s="23" t="s">
        <v>147</v>
      </c>
      <c r="BE1819" s="224">
        <f>IF(N1819="základní",J1819,0)</f>
        <v>0</v>
      </c>
      <c r="BF1819" s="224">
        <f>IF(N1819="snížená",J1819,0)</f>
        <v>0</v>
      </c>
      <c r="BG1819" s="224">
        <f>IF(N1819="zákl. přenesená",J1819,0)</f>
        <v>0</v>
      </c>
      <c r="BH1819" s="224">
        <f>IF(N1819="sníž. přenesená",J1819,0)</f>
        <v>0</v>
      </c>
      <c r="BI1819" s="224">
        <f>IF(N1819="nulová",J1819,0)</f>
        <v>0</v>
      </c>
      <c r="BJ1819" s="23" t="s">
        <v>77</v>
      </c>
      <c r="BK1819" s="224">
        <f>ROUND(I1819*H1819,2)</f>
        <v>0</v>
      </c>
      <c r="BL1819" s="23" t="s">
        <v>248</v>
      </c>
      <c r="BM1819" s="23" t="s">
        <v>2353</v>
      </c>
    </row>
    <row r="1820" s="1" customFormat="1" ht="16.5" customHeight="1">
      <c r="B1820" s="45"/>
      <c r="C1820" s="260" t="s">
        <v>2354</v>
      </c>
      <c r="D1820" s="260" t="s">
        <v>237</v>
      </c>
      <c r="E1820" s="261" t="s">
        <v>2355</v>
      </c>
      <c r="F1820" s="262" t="s">
        <v>2356</v>
      </c>
      <c r="G1820" s="263" t="s">
        <v>367</v>
      </c>
      <c r="H1820" s="264">
        <v>4</v>
      </c>
      <c r="I1820" s="265"/>
      <c r="J1820" s="266">
        <f>ROUND(I1820*H1820,2)</f>
        <v>0</v>
      </c>
      <c r="K1820" s="262" t="s">
        <v>21</v>
      </c>
      <c r="L1820" s="267"/>
      <c r="M1820" s="268" t="s">
        <v>21</v>
      </c>
      <c r="N1820" s="269" t="s">
        <v>43</v>
      </c>
      <c r="O1820" s="46"/>
      <c r="P1820" s="222">
        <f>O1820*H1820</f>
        <v>0</v>
      </c>
      <c r="Q1820" s="222">
        <v>0.0038</v>
      </c>
      <c r="R1820" s="222">
        <f>Q1820*H1820</f>
        <v>0.0152</v>
      </c>
      <c r="S1820" s="222">
        <v>0</v>
      </c>
      <c r="T1820" s="223">
        <f>S1820*H1820</f>
        <v>0</v>
      </c>
      <c r="AR1820" s="23" t="s">
        <v>347</v>
      </c>
      <c r="AT1820" s="23" t="s">
        <v>237</v>
      </c>
      <c r="AU1820" s="23" t="s">
        <v>84</v>
      </c>
      <c r="AY1820" s="23" t="s">
        <v>147</v>
      </c>
      <c r="BE1820" s="224">
        <f>IF(N1820="základní",J1820,0)</f>
        <v>0</v>
      </c>
      <c r="BF1820" s="224">
        <f>IF(N1820="snížená",J1820,0)</f>
        <v>0</v>
      </c>
      <c r="BG1820" s="224">
        <f>IF(N1820="zákl. přenesená",J1820,0)</f>
        <v>0</v>
      </c>
      <c r="BH1820" s="224">
        <f>IF(N1820="sníž. přenesená",J1820,0)</f>
        <v>0</v>
      </c>
      <c r="BI1820" s="224">
        <f>IF(N1820="nulová",J1820,0)</f>
        <v>0</v>
      </c>
      <c r="BJ1820" s="23" t="s">
        <v>77</v>
      </c>
      <c r="BK1820" s="224">
        <f>ROUND(I1820*H1820,2)</f>
        <v>0</v>
      </c>
      <c r="BL1820" s="23" t="s">
        <v>248</v>
      </c>
      <c r="BM1820" s="23" t="s">
        <v>2357</v>
      </c>
    </row>
    <row r="1821" s="12" customFormat="1">
      <c r="B1821" s="238"/>
      <c r="C1821" s="239"/>
      <c r="D1821" s="225" t="s">
        <v>158</v>
      </c>
      <c r="E1821" s="240" t="s">
        <v>21</v>
      </c>
      <c r="F1821" s="241" t="s">
        <v>863</v>
      </c>
      <c r="G1821" s="239"/>
      <c r="H1821" s="242">
        <v>4</v>
      </c>
      <c r="I1821" s="243"/>
      <c r="J1821" s="239"/>
      <c r="K1821" s="239"/>
      <c r="L1821" s="244"/>
      <c r="M1821" s="245"/>
      <c r="N1821" s="246"/>
      <c r="O1821" s="246"/>
      <c r="P1821" s="246"/>
      <c r="Q1821" s="246"/>
      <c r="R1821" s="246"/>
      <c r="S1821" s="246"/>
      <c r="T1821" s="247"/>
      <c r="AT1821" s="248" t="s">
        <v>158</v>
      </c>
      <c r="AU1821" s="248" t="s">
        <v>84</v>
      </c>
      <c r="AV1821" s="12" t="s">
        <v>84</v>
      </c>
      <c r="AW1821" s="12" t="s">
        <v>35</v>
      </c>
      <c r="AX1821" s="12" t="s">
        <v>72</v>
      </c>
      <c r="AY1821" s="248" t="s">
        <v>147</v>
      </c>
    </row>
    <row r="1822" s="13" customFormat="1">
      <c r="B1822" s="249"/>
      <c r="C1822" s="250"/>
      <c r="D1822" s="225" t="s">
        <v>158</v>
      </c>
      <c r="E1822" s="251" t="s">
        <v>21</v>
      </c>
      <c r="F1822" s="252" t="s">
        <v>161</v>
      </c>
      <c r="G1822" s="250"/>
      <c r="H1822" s="253">
        <v>4</v>
      </c>
      <c r="I1822" s="254"/>
      <c r="J1822" s="250"/>
      <c r="K1822" s="250"/>
      <c r="L1822" s="255"/>
      <c r="M1822" s="256"/>
      <c r="N1822" s="257"/>
      <c r="O1822" s="257"/>
      <c r="P1822" s="257"/>
      <c r="Q1822" s="257"/>
      <c r="R1822" s="257"/>
      <c r="S1822" s="257"/>
      <c r="T1822" s="258"/>
      <c r="AT1822" s="259" t="s">
        <v>158</v>
      </c>
      <c r="AU1822" s="259" t="s">
        <v>84</v>
      </c>
      <c r="AV1822" s="13" t="s">
        <v>154</v>
      </c>
      <c r="AW1822" s="13" t="s">
        <v>35</v>
      </c>
      <c r="AX1822" s="13" t="s">
        <v>77</v>
      </c>
      <c r="AY1822" s="259" t="s">
        <v>147</v>
      </c>
    </row>
    <row r="1823" s="12" customFormat="1">
      <c r="B1823" s="238"/>
      <c r="C1823" s="239"/>
      <c r="D1823" s="225" t="s">
        <v>158</v>
      </c>
      <c r="E1823" s="240" t="s">
        <v>21</v>
      </c>
      <c r="F1823" s="241" t="s">
        <v>21</v>
      </c>
      <c r="G1823" s="239"/>
      <c r="H1823" s="242">
        <v>0</v>
      </c>
      <c r="I1823" s="243"/>
      <c r="J1823" s="239"/>
      <c r="K1823" s="239"/>
      <c r="L1823" s="244"/>
      <c r="M1823" s="245"/>
      <c r="N1823" s="246"/>
      <c r="O1823" s="246"/>
      <c r="P1823" s="246"/>
      <c r="Q1823" s="246"/>
      <c r="R1823" s="246"/>
      <c r="S1823" s="246"/>
      <c r="T1823" s="247"/>
      <c r="AT1823" s="248" t="s">
        <v>158</v>
      </c>
      <c r="AU1823" s="248" t="s">
        <v>84</v>
      </c>
      <c r="AV1823" s="12" t="s">
        <v>84</v>
      </c>
      <c r="AW1823" s="12" t="s">
        <v>35</v>
      </c>
      <c r="AX1823" s="12" t="s">
        <v>72</v>
      </c>
      <c r="AY1823" s="248" t="s">
        <v>147</v>
      </c>
    </row>
    <row r="1824" s="12" customFormat="1">
      <c r="B1824" s="238"/>
      <c r="C1824" s="239"/>
      <c r="D1824" s="225" t="s">
        <v>158</v>
      </c>
      <c r="E1824" s="240" t="s">
        <v>21</v>
      </c>
      <c r="F1824" s="241" t="s">
        <v>21</v>
      </c>
      <c r="G1824" s="239"/>
      <c r="H1824" s="242">
        <v>0</v>
      </c>
      <c r="I1824" s="243"/>
      <c r="J1824" s="239"/>
      <c r="K1824" s="239"/>
      <c r="L1824" s="244"/>
      <c r="M1824" s="245"/>
      <c r="N1824" s="246"/>
      <c r="O1824" s="246"/>
      <c r="P1824" s="246"/>
      <c r="Q1824" s="246"/>
      <c r="R1824" s="246"/>
      <c r="S1824" s="246"/>
      <c r="T1824" s="247"/>
      <c r="AT1824" s="248" t="s">
        <v>158</v>
      </c>
      <c r="AU1824" s="248" t="s">
        <v>84</v>
      </c>
      <c r="AV1824" s="12" t="s">
        <v>84</v>
      </c>
      <c r="AW1824" s="12" t="s">
        <v>35</v>
      </c>
      <c r="AX1824" s="12" t="s">
        <v>72</v>
      </c>
      <c r="AY1824" s="248" t="s">
        <v>147</v>
      </c>
    </row>
    <row r="1825" s="12" customFormat="1">
      <c r="B1825" s="238"/>
      <c r="C1825" s="239"/>
      <c r="D1825" s="225" t="s">
        <v>158</v>
      </c>
      <c r="E1825" s="240" t="s">
        <v>21</v>
      </c>
      <c r="F1825" s="241" t="s">
        <v>21</v>
      </c>
      <c r="G1825" s="239"/>
      <c r="H1825" s="242">
        <v>0</v>
      </c>
      <c r="I1825" s="243"/>
      <c r="J1825" s="239"/>
      <c r="K1825" s="239"/>
      <c r="L1825" s="244"/>
      <c r="M1825" s="245"/>
      <c r="N1825" s="246"/>
      <c r="O1825" s="246"/>
      <c r="P1825" s="246"/>
      <c r="Q1825" s="246"/>
      <c r="R1825" s="246"/>
      <c r="S1825" s="246"/>
      <c r="T1825" s="247"/>
      <c r="AT1825" s="248" t="s">
        <v>158</v>
      </c>
      <c r="AU1825" s="248" t="s">
        <v>84</v>
      </c>
      <c r="AV1825" s="12" t="s">
        <v>84</v>
      </c>
      <c r="AW1825" s="12" t="s">
        <v>35</v>
      </c>
      <c r="AX1825" s="12" t="s">
        <v>72</v>
      </c>
      <c r="AY1825" s="248" t="s">
        <v>147</v>
      </c>
    </row>
    <row r="1826" s="12" customFormat="1">
      <c r="B1826" s="238"/>
      <c r="C1826" s="239"/>
      <c r="D1826" s="225" t="s">
        <v>158</v>
      </c>
      <c r="E1826" s="240" t="s">
        <v>21</v>
      </c>
      <c r="F1826" s="241" t="s">
        <v>21</v>
      </c>
      <c r="G1826" s="239"/>
      <c r="H1826" s="242">
        <v>0</v>
      </c>
      <c r="I1826" s="243"/>
      <c r="J1826" s="239"/>
      <c r="K1826" s="239"/>
      <c r="L1826" s="244"/>
      <c r="M1826" s="245"/>
      <c r="N1826" s="246"/>
      <c r="O1826" s="246"/>
      <c r="P1826" s="246"/>
      <c r="Q1826" s="246"/>
      <c r="R1826" s="246"/>
      <c r="S1826" s="246"/>
      <c r="T1826" s="247"/>
      <c r="AT1826" s="248" t="s">
        <v>158</v>
      </c>
      <c r="AU1826" s="248" t="s">
        <v>84</v>
      </c>
      <c r="AV1826" s="12" t="s">
        <v>84</v>
      </c>
      <c r="AW1826" s="12" t="s">
        <v>35</v>
      </c>
      <c r="AX1826" s="12" t="s">
        <v>72</v>
      </c>
      <c r="AY1826" s="248" t="s">
        <v>147</v>
      </c>
    </row>
    <row r="1827" s="12" customFormat="1">
      <c r="B1827" s="238"/>
      <c r="C1827" s="239"/>
      <c r="D1827" s="225" t="s">
        <v>158</v>
      </c>
      <c r="E1827" s="240" t="s">
        <v>21</v>
      </c>
      <c r="F1827" s="241" t="s">
        <v>21</v>
      </c>
      <c r="G1827" s="239"/>
      <c r="H1827" s="242">
        <v>0</v>
      </c>
      <c r="I1827" s="243"/>
      <c r="J1827" s="239"/>
      <c r="K1827" s="239"/>
      <c r="L1827" s="244"/>
      <c r="M1827" s="245"/>
      <c r="N1827" s="246"/>
      <c r="O1827" s="246"/>
      <c r="P1827" s="246"/>
      <c r="Q1827" s="246"/>
      <c r="R1827" s="246"/>
      <c r="S1827" s="246"/>
      <c r="T1827" s="247"/>
      <c r="AT1827" s="248" t="s">
        <v>158</v>
      </c>
      <c r="AU1827" s="248" t="s">
        <v>84</v>
      </c>
      <c r="AV1827" s="12" t="s">
        <v>84</v>
      </c>
      <c r="AW1827" s="12" t="s">
        <v>35</v>
      </c>
      <c r="AX1827" s="12" t="s">
        <v>72</v>
      </c>
      <c r="AY1827" s="248" t="s">
        <v>147</v>
      </c>
    </row>
    <row r="1828" s="12" customFormat="1">
      <c r="B1828" s="238"/>
      <c r="C1828" s="239"/>
      <c r="D1828" s="225" t="s">
        <v>158</v>
      </c>
      <c r="E1828" s="240" t="s">
        <v>21</v>
      </c>
      <c r="F1828" s="241" t="s">
        <v>21</v>
      </c>
      <c r="G1828" s="239"/>
      <c r="H1828" s="242">
        <v>0</v>
      </c>
      <c r="I1828" s="243"/>
      <c r="J1828" s="239"/>
      <c r="K1828" s="239"/>
      <c r="L1828" s="244"/>
      <c r="M1828" s="245"/>
      <c r="N1828" s="246"/>
      <c r="O1828" s="246"/>
      <c r="P1828" s="246"/>
      <c r="Q1828" s="246"/>
      <c r="R1828" s="246"/>
      <c r="S1828" s="246"/>
      <c r="T1828" s="247"/>
      <c r="AT1828" s="248" t="s">
        <v>158</v>
      </c>
      <c r="AU1828" s="248" t="s">
        <v>84</v>
      </c>
      <c r="AV1828" s="12" t="s">
        <v>84</v>
      </c>
      <c r="AW1828" s="12" t="s">
        <v>35</v>
      </c>
      <c r="AX1828" s="12" t="s">
        <v>72</v>
      </c>
      <c r="AY1828" s="248" t="s">
        <v>147</v>
      </c>
    </row>
    <row r="1829" s="12" customFormat="1">
      <c r="B1829" s="238"/>
      <c r="C1829" s="239"/>
      <c r="D1829" s="225" t="s">
        <v>158</v>
      </c>
      <c r="E1829" s="240" t="s">
        <v>21</v>
      </c>
      <c r="F1829" s="241" t="s">
        <v>21</v>
      </c>
      <c r="G1829" s="239"/>
      <c r="H1829" s="242">
        <v>0</v>
      </c>
      <c r="I1829" s="243"/>
      <c r="J1829" s="239"/>
      <c r="K1829" s="239"/>
      <c r="L1829" s="244"/>
      <c r="M1829" s="245"/>
      <c r="N1829" s="246"/>
      <c r="O1829" s="246"/>
      <c r="P1829" s="246"/>
      <c r="Q1829" s="246"/>
      <c r="R1829" s="246"/>
      <c r="S1829" s="246"/>
      <c r="T1829" s="247"/>
      <c r="AT1829" s="248" t="s">
        <v>158</v>
      </c>
      <c r="AU1829" s="248" t="s">
        <v>84</v>
      </c>
      <c r="AV1829" s="12" t="s">
        <v>84</v>
      </c>
      <c r="AW1829" s="12" t="s">
        <v>35</v>
      </c>
      <c r="AX1829" s="12" t="s">
        <v>72</v>
      </c>
      <c r="AY1829" s="248" t="s">
        <v>147</v>
      </c>
    </row>
    <row r="1830" s="12" customFormat="1">
      <c r="B1830" s="238"/>
      <c r="C1830" s="239"/>
      <c r="D1830" s="225" t="s">
        <v>158</v>
      </c>
      <c r="E1830" s="240" t="s">
        <v>21</v>
      </c>
      <c r="F1830" s="241" t="s">
        <v>21</v>
      </c>
      <c r="G1830" s="239"/>
      <c r="H1830" s="242">
        <v>0</v>
      </c>
      <c r="I1830" s="243"/>
      <c r="J1830" s="239"/>
      <c r="K1830" s="239"/>
      <c r="L1830" s="244"/>
      <c r="M1830" s="245"/>
      <c r="N1830" s="246"/>
      <c r="O1830" s="246"/>
      <c r="P1830" s="246"/>
      <c r="Q1830" s="246"/>
      <c r="R1830" s="246"/>
      <c r="S1830" s="246"/>
      <c r="T1830" s="247"/>
      <c r="AT1830" s="248" t="s">
        <v>158</v>
      </c>
      <c r="AU1830" s="248" t="s">
        <v>84</v>
      </c>
      <c r="AV1830" s="12" t="s">
        <v>84</v>
      </c>
      <c r="AW1830" s="12" t="s">
        <v>35</v>
      </c>
      <c r="AX1830" s="12" t="s">
        <v>72</v>
      </c>
      <c r="AY1830" s="248" t="s">
        <v>147</v>
      </c>
    </row>
    <row r="1831" s="12" customFormat="1">
      <c r="B1831" s="238"/>
      <c r="C1831" s="239"/>
      <c r="D1831" s="225" t="s">
        <v>158</v>
      </c>
      <c r="E1831" s="240" t="s">
        <v>21</v>
      </c>
      <c r="F1831" s="241" t="s">
        <v>21</v>
      </c>
      <c r="G1831" s="239"/>
      <c r="H1831" s="242">
        <v>0</v>
      </c>
      <c r="I1831" s="243"/>
      <c r="J1831" s="239"/>
      <c r="K1831" s="239"/>
      <c r="L1831" s="244"/>
      <c r="M1831" s="245"/>
      <c r="N1831" s="246"/>
      <c r="O1831" s="246"/>
      <c r="P1831" s="246"/>
      <c r="Q1831" s="246"/>
      <c r="R1831" s="246"/>
      <c r="S1831" s="246"/>
      <c r="T1831" s="247"/>
      <c r="AT1831" s="248" t="s">
        <v>158</v>
      </c>
      <c r="AU1831" s="248" t="s">
        <v>84</v>
      </c>
      <c r="AV1831" s="12" t="s">
        <v>84</v>
      </c>
      <c r="AW1831" s="12" t="s">
        <v>35</v>
      </c>
      <c r="AX1831" s="12" t="s">
        <v>72</v>
      </c>
      <c r="AY1831" s="248" t="s">
        <v>147</v>
      </c>
    </row>
    <row r="1832" s="12" customFormat="1">
      <c r="B1832" s="238"/>
      <c r="C1832" s="239"/>
      <c r="D1832" s="225" t="s">
        <v>158</v>
      </c>
      <c r="E1832" s="240" t="s">
        <v>21</v>
      </c>
      <c r="F1832" s="241" t="s">
        <v>21</v>
      </c>
      <c r="G1832" s="239"/>
      <c r="H1832" s="242">
        <v>0</v>
      </c>
      <c r="I1832" s="243"/>
      <c r="J1832" s="239"/>
      <c r="K1832" s="239"/>
      <c r="L1832" s="244"/>
      <c r="M1832" s="245"/>
      <c r="N1832" s="246"/>
      <c r="O1832" s="246"/>
      <c r="P1832" s="246"/>
      <c r="Q1832" s="246"/>
      <c r="R1832" s="246"/>
      <c r="S1832" s="246"/>
      <c r="T1832" s="247"/>
      <c r="AT1832" s="248" t="s">
        <v>158</v>
      </c>
      <c r="AU1832" s="248" t="s">
        <v>84</v>
      </c>
      <c r="AV1832" s="12" t="s">
        <v>84</v>
      </c>
      <c r="AW1832" s="12" t="s">
        <v>35</v>
      </c>
      <c r="AX1832" s="12" t="s">
        <v>72</v>
      </c>
      <c r="AY1832" s="248" t="s">
        <v>147</v>
      </c>
    </row>
    <row r="1833" s="12" customFormat="1">
      <c r="B1833" s="238"/>
      <c r="C1833" s="239"/>
      <c r="D1833" s="225" t="s">
        <v>158</v>
      </c>
      <c r="E1833" s="240" t="s">
        <v>21</v>
      </c>
      <c r="F1833" s="241" t="s">
        <v>21</v>
      </c>
      <c r="G1833" s="239"/>
      <c r="H1833" s="242">
        <v>0</v>
      </c>
      <c r="I1833" s="243"/>
      <c r="J1833" s="239"/>
      <c r="K1833" s="239"/>
      <c r="L1833" s="244"/>
      <c r="M1833" s="245"/>
      <c r="N1833" s="246"/>
      <c r="O1833" s="246"/>
      <c r="P1833" s="246"/>
      <c r="Q1833" s="246"/>
      <c r="R1833" s="246"/>
      <c r="S1833" s="246"/>
      <c r="T1833" s="247"/>
      <c r="AT1833" s="248" t="s">
        <v>158</v>
      </c>
      <c r="AU1833" s="248" t="s">
        <v>84</v>
      </c>
      <c r="AV1833" s="12" t="s">
        <v>84</v>
      </c>
      <c r="AW1833" s="12" t="s">
        <v>35</v>
      </c>
      <c r="AX1833" s="12" t="s">
        <v>72</v>
      </c>
      <c r="AY1833" s="248" t="s">
        <v>147</v>
      </c>
    </row>
    <row r="1834" s="1" customFormat="1" ht="16.5" customHeight="1">
      <c r="B1834" s="45"/>
      <c r="C1834" s="260" t="s">
        <v>2358</v>
      </c>
      <c r="D1834" s="260" t="s">
        <v>237</v>
      </c>
      <c r="E1834" s="261" t="s">
        <v>2359</v>
      </c>
      <c r="F1834" s="262" t="s">
        <v>2360</v>
      </c>
      <c r="G1834" s="263" t="s">
        <v>367</v>
      </c>
      <c r="H1834" s="264">
        <v>1</v>
      </c>
      <c r="I1834" s="265"/>
      <c r="J1834" s="266">
        <f>ROUND(I1834*H1834,2)</f>
        <v>0</v>
      </c>
      <c r="K1834" s="262" t="s">
        <v>21</v>
      </c>
      <c r="L1834" s="267"/>
      <c r="M1834" s="268" t="s">
        <v>21</v>
      </c>
      <c r="N1834" s="269" t="s">
        <v>43</v>
      </c>
      <c r="O1834" s="46"/>
      <c r="P1834" s="222">
        <f>O1834*H1834</f>
        <v>0</v>
      </c>
      <c r="Q1834" s="222">
        <v>0.0038</v>
      </c>
      <c r="R1834" s="222">
        <f>Q1834*H1834</f>
        <v>0.0038</v>
      </c>
      <c r="S1834" s="222">
        <v>0</v>
      </c>
      <c r="T1834" s="223">
        <f>S1834*H1834</f>
        <v>0</v>
      </c>
      <c r="AR1834" s="23" t="s">
        <v>347</v>
      </c>
      <c r="AT1834" s="23" t="s">
        <v>237</v>
      </c>
      <c r="AU1834" s="23" t="s">
        <v>84</v>
      </c>
      <c r="AY1834" s="23" t="s">
        <v>147</v>
      </c>
      <c r="BE1834" s="224">
        <f>IF(N1834="základní",J1834,0)</f>
        <v>0</v>
      </c>
      <c r="BF1834" s="224">
        <f>IF(N1834="snížená",J1834,0)</f>
        <v>0</v>
      </c>
      <c r="BG1834" s="224">
        <f>IF(N1834="zákl. přenesená",J1834,0)</f>
        <v>0</v>
      </c>
      <c r="BH1834" s="224">
        <f>IF(N1834="sníž. přenesená",J1834,0)</f>
        <v>0</v>
      </c>
      <c r="BI1834" s="224">
        <f>IF(N1834="nulová",J1834,0)</f>
        <v>0</v>
      </c>
      <c r="BJ1834" s="23" t="s">
        <v>77</v>
      </c>
      <c r="BK1834" s="224">
        <f>ROUND(I1834*H1834,2)</f>
        <v>0</v>
      </c>
      <c r="BL1834" s="23" t="s">
        <v>248</v>
      </c>
      <c r="BM1834" s="23" t="s">
        <v>2361</v>
      </c>
    </row>
    <row r="1835" s="12" customFormat="1">
      <c r="B1835" s="238"/>
      <c r="C1835" s="239"/>
      <c r="D1835" s="225" t="s">
        <v>158</v>
      </c>
      <c r="E1835" s="240" t="s">
        <v>21</v>
      </c>
      <c r="F1835" s="241" t="s">
        <v>2362</v>
      </c>
      <c r="G1835" s="239"/>
      <c r="H1835" s="242">
        <v>1</v>
      </c>
      <c r="I1835" s="243"/>
      <c r="J1835" s="239"/>
      <c r="K1835" s="239"/>
      <c r="L1835" s="244"/>
      <c r="M1835" s="245"/>
      <c r="N1835" s="246"/>
      <c r="O1835" s="246"/>
      <c r="P1835" s="246"/>
      <c r="Q1835" s="246"/>
      <c r="R1835" s="246"/>
      <c r="S1835" s="246"/>
      <c r="T1835" s="247"/>
      <c r="AT1835" s="248" t="s">
        <v>158</v>
      </c>
      <c r="AU1835" s="248" t="s">
        <v>84</v>
      </c>
      <c r="AV1835" s="12" t="s">
        <v>84</v>
      </c>
      <c r="AW1835" s="12" t="s">
        <v>35</v>
      </c>
      <c r="AX1835" s="12" t="s">
        <v>72</v>
      </c>
      <c r="AY1835" s="248" t="s">
        <v>147</v>
      </c>
    </row>
    <row r="1836" s="13" customFormat="1">
      <c r="B1836" s="249"/>
      <c r="C1836" s="250"/>
      <c r="D1836" s="225" t="s">
        <v>158</v>
      </c>
      <c r="E1836" s="251" t="s">
        <v>21</v>
      </c>
      <c r="F1836" s="252" t="s">
        <v>161</v>
      </c>
      <c r="G1836" s="250"/>
      <c r="H1836" s="253">
        <v>1</v>
      </c>
      <c r="I1836" s="254"/>
      <c r="J1836" s="250"/>
      <c r="K1836" s="250"/>
      <c r="L1836" s="255"/>
      <c r="M1836" s="256"/>
      <c r="N1836" s="257"/>
      <c r="O1836" s="257"/>
      <c r="P1836" s="257"/>
      <c r="Q1836" s="257"/>
      <c r="R1836" s="257"/>
      <c r="S1836" s="257"/>
      <c r="T1836" s="258"/>
      <c r="AT1836" s="259" t="s">
        <v>158</v>
      </c>
      <c r="AU1836" s="259" t="s">
        <v>84</v>
      </c>
      <c r="AV1836" s="13" t="s">
        <v>154</v>
      </c>
      <c r="AW1836" s="13" t="s">
        <v>35</v>
      </c>
      <c r="AX1836" s="13" t="s">
        <v>77</v>
      </c>
      <c r="AY1836" s="259" t="s">
        <v>147</v>
      </c>
    </row>
    <row r="1837" s="1" customFormat="1" ht="16.5" customHeight="1">
      <c r="B1837" s="45"/>
      <c r="C1837" s="260" t="s">
        <v>2363</v>
      </c>
      <c r="D1837" s="260" t="s">
        <v>237</v>
      </c>
      <c r="E1837" s="261" t="s">
        <v>2364</v>
      </c>
      <c r="F1837" s="262" t="s">
        <v>2365</v>
      </c>
      <c r="G1837" s="263" t="s">
        <v>367</v>
      </c>
      <c r="H1837" s="264">
        <v>4</v>
      </c>
      <c r="I1837" s="265"/>
      <c r="J1837" s="266">
        <f>ROUND(I1837*H1837,2)</f>
        <v>0</v>
      </c>
      <c r="K1837" s="262" t="s">
        <v>21</v>
      </c>
      <c r="L1837" s="267"/>
      <c r="M1837" s="268" t="s">
        <v>21</v>
      </c>
      <c r="N1837" s="269" t="s">
        <v>43</v>
      </c>
      <c r="O1837" s="46"/>
      <c r="P1837" s="222">
        <f>O1837*H1837</f>
        <v>0</v>
      </c>
      <c r="Q1837" s="222">
        <v>0.0038</v>
      </c>
      <c r="R1837" s="222">
        <f>Q1837*H1837</f>
        <v>0.0152</v>
      </c>
      <c r="S1837" s="222">
        <v>0</v>
      </c>
      <c r="T1837" s="223">
        <f>S1837*H1837</f>
        <v>0</v>
      </c>
      <c r="AR1837" s="23" t="s">
        <v>347</v>
      </c>
      <c r="AT1837" s="23" t="s">
        <v>237</v>
      </c>
      <c r="AU1837" s="23" t="s">
        <v>84</v>
      </c>
      <c r="AY1837" s="23" t="s">
        <v>147</v>
      </c>
      <c r="BE1837" s="224">
        <f>IF(N1837="základní",J1837,0)</f>
        <v>0</v>
      </c>
      <c r="BF1837" s="224">
        <f>IF(N1837="snížená",J1837,0)</f>
        <v>0</v>
      </c>
      <c r="BG1837" s="224">
        <f>IF(N1837="zákl. přenesená",J1837,0)</f>
        <v>0</v>
      </c>
      <c r="BH1837" s="224">
        <f>IF(N1837="sníž. přenesená",J1837,0)</f>
        <v>0</v>
      </c>
      <c r="BI1837" s="224">
        <f>IF(N1837="nulová",J1837,0)</f>
        <v>0</v>
      </c>
      <c r="BJ1837" s="23" t="s">
        <v>77</v>
      </c>
      <c r="BK1837" s="224">
        <f>ROUND(I1837*H1837,2)</f>
        <v>0</v>
      </c>
      <c r="BL1837" s="23" t="s">
        <v>248</v>
      </c>
      <c r="BM1837" s="23" t="s">
        <v>2366</v>
      </c>
    </row>
    <row r="1838" s="12" customFormat="1">
      <c r="B1838" s="238"/>
      <c r="C1838" s="239"/>
      <c r="D1838" s="225" t="s">
        <v>158</v>
      </c>
      <c r="E1838" s="240" t="s">
        <v>21</v>
      </c>
      <c r="F1838" s="241" t="s">
        <v>863</v>
      </c>
      <c r="G1838" s="239"/>
      <c r="H1838" s="242">
        <v>4</v>
      </c>
      <c r="I1838" s="243"/>
      <c r="J1838" s="239"/>
      <c r="K1838" s="239"/>
      <c r="L1838" s="244"/>
      <c r="M1838" s="245"/>
      <c r="N1838" s="246"/>
      <c r="O1838" s="246"/>
      <c r="P1838" s="246"/>
      <c r="Q1838" s="246"/>
      <c r="R1838" s="246"/>
      <c r="S1838" s="246"/>
      <c r="T1838" s="247"/>
      <c r="AT1838" s="248" t="s">
        <v>158</v>
      </c>
      <c r="AU1838" s="248" t="s">
        <v>84</v>
      </c>
      <c r="AV1838" s="12" t="s">
        <v>84</v>
      </c>
      <c r="AW1838" s="12" t="s">
        <v>35</v>
      </c>
      <c r="AX1838" s="12" t="s">
        <v>72</v>
      </c>
      <c r="AY1838" s="248" t="s">
        <v>147</v>
      </c>
    </row>
    <row r="1839" s="13" customFormat="1">
      <c r="B1839" s="249"/>
      <c r="C1839" s="250"/>
      <c r="D1839" s="225" t="s">
        <v>158</v>
      </c>
      <c r="E1839" s="251" t="s">
        <v>21</v>
      </c>
      <c r="F1839" s="252" t="s">
        <v>161</v>
      </c>
      <c r="G1839" s="250"/>
      <c r="H1839" s="253">
        <v>4</v>
      </c>
      <c r="I1839" s="254"/>
      <c r="J1839" s="250"/>
      <c r="K1839" s="250"/>
      <c r="L1839" s="255"/>
      <c r="M1839" s="256"/>
      <c r="N1839" s="257"/>
      <c r="O1839" s="257"/>
      <c r="P1839" s="257"/>
      <c r="Q1839" s="257"/>
      <c r="R1839" s="257"/>
      <c r="S1839" s="257"/>
      <c r="T1839" s="258"/>
      <c r="AT1839" s="259" t="s">
        <v>158</v>
      </c>
      <c r="AU1839" s="259" t="s">
        <v>84</v>
      </c>
      <c r="AV1839" s="13" t="s">
        <v>154</v>
      </c>
      <c r="AW1839" s="13" t="s">
        <v>35</v>
      </c>
      <c r="AX1839" s="13" t="s">
        <v>77</v>
      </c>
      <c r="AY1839" s="259" t="s">
        <v>147</v>
      </c>
    </row>
    <row r="1840" s="12" customFormat="1">
      <c r="B1840" s="238"/>
      <c r="C1840" s="239"/>
      <c r="D1840" s="225" t="s">
        <v>158</v>
      </c>
      <c r="E1840" s="240" t="s">
        <v>21</v>
      </c>
      <c r="F1840" s="241" t="s">
        <v>21</v>
      </c>
      <c r="G1840" s="239"/>
      <c r="H1840" s="242">
        <v>0</v>
      </c>
      <c r="I1840" s="243"/>
      <c r="J1840" s="239"/>
      <c r="K1840" s="239"/>
      <c r="L1840" s="244"/>
      <c r="M1840" s="245"/>
      <c r="N1840" s="246"/>
      <c r="O1840" s="246"/>
      <c r="P1840" s="246"/>
      <c r="Q1840" s="246"/>
      <c r="R1840" s="246"/>
      <c r="S1840" s="246"/>
      <c r="T1840" s="247"/>
      <c r="AT1840" s="248" t="s">
        <v>158</v>
      </c>
      <c r="AU1840" s="248" t="s">
        <v>84</v>
      </c>
      <c r="AV1840" s="12" t="s">
        <v>84</v>
      </c>
      <c r="AW1840" s="12" t="s">
        <v>35</v>
      </c>
      <c r="AX1840" s="12" t="s">
        <v>72</v>
      </c>
      <c r="AY1840" s="248" t="s">
        <v>147</v>
      </c>
    </row>
    <row r="1841" s="12" customFormat="1">
      <c r="B1841" s="238"/>
      <c r="C1841" s="239"/>
      <c r="D1841" s="225" t="s">
        <v>158</v>
      </c>
      <c r="E1841" s="240" t="s">
        <v>21</v>
      </c>
      <c r="F1841" s="241" t="s">
        <v>21</v>
      </c>
      <c r="G1841" s="239"/>
      <c r="H1841" s="242">
        <v>0</v>
      </c>
      <c r="I1841" s="243"/>
      <c r="J1841" s="239"/>
      <c r="K1841" s="239"/>
      <c r="L1841" s="244"/>
      <c r="M1841" s="245"/>
      <c r="N1841" s="246"/>
      <c r="O1841" s="246"/>
      <c r="P1841" s="246"/>
      <c r="Q1841" s="246"/>
      <c r="R1841" s="246"/>
      <c r="S1841" s="246"/>
      <c r="T1841" s="247"/>
      <c r="AT1841" s="248" t="s">
        <v>158</v>
      </c>
      <c r="AU1841" s="248" t="s">
        <v>84</v>
      </c>
      <c r="AV1841" s="12" t="s">
        <v>84</v>
      </c>
      <c r="AW1841" s="12" t="s">
        <v>35</v>
      </c>
      <c r="AX1841" s="12" t="s">
        <v>72</v>
      </c>
      <c r="AY1841" s="248" t="s">
        <v>147</v>
      </c>
    </row>
    <row r="1842" s="12" customFormat="1">
      <c r="B1842" s="238"/>
      <c r="C1842" s="239"/>
      <c r="D1842" s="225" t="s">
        <v>158</v>
      </c>
      <c r="E1842" s="240" t="s">
        <v>21</v>
      </c>
      <c r="F1842" s="241" t="s">
        <v>21</v>
      </c>
      <c r="G1842" s="239"/>
      <c r="H1842" s="242">
        <v>0</v>
      </c>
      <c r="I1842" s="243"/>
      <c r="J1842" s="239"/>
      <c r="K1842" s="239"/>
      <c r="L1842" s="244"/>
      <c r="M1842" s="245"/>
      <c r="N1842" s="246"/>
      <c r="O1842" s="246"/>
      <c r="P1842" s="246"/>
      <c r="Q1842" s="246"/>
      <c r="R1842" s="246"/>
      <c r="S1842" s="246"/>
      <c r="T1842" s="247"/>
      <c r="AT1842" s="248" t="s">
        <v>158</v>
      </c>
      <c r="AU1842" s="248" t="s">
        <v>84</v>
      </c>
      <c r="AV1842" s="12" t="s">
        <v>84</v>
      </c>
      <c r="AW1842" s="12" t="s">
        <v>35</v>
      </c>
      <c r="AX1842" s="12" t="s">
        <v>72</v>
      </c>
      <c r="AY1842" s="248" t="s">
        <v>147</v>
      </c>
    </row>
    <row r="1843" s="12" customFormat="1">
      <c r="B1843" s="238"/>
      <c r="C1843" s="239"/>
      <c r="D1843" s="225" t="s">
        <v>158</v>
      </c>
      <c r="E1843" s="240" t="s">
        <v>21</v>
      </c>
      <c r="F1843" s="241" t="s">
        <v>21</v>
      </c>
      <c r="G1843" s="239"/>
      <c r="H1843" s="242">
        <v>0</v>
      </c>
      <c r="I1843" s="243"/>
      <c r="J1843" s="239"/>
      <c r="K1843" s="239"/>
      <c r="L1843" s="244"/>
      <c r="M1843" s="245"/>
      <c r="N1843" s="246"/>
      <c r="O1843" s="246"/>
      <c r="P1843" s="246"/>
      <c r="Q1843" s="246"/>
      <c r="R1843" s="246"/>
      <c r="S1843" s="246"/>
      <c r="T1843" s="247"/>
      <c r="AT1843" s="248" t="s">
        <v>158</v>
      </c>
      <c r="AU1843" s="248" t="s">
        <v>84</v>
      </c>
      <c r="AV1843" s="12" t="s">
        <v>84</v>
      </c>
      <c r="AW1843" s="12" t="s">
        <v>35</v>
      </c>
      <c r="AX1843" s="12" t="s">
        <v>72</v>
      </c>
      <c r="AY1843" s="248" t="s">
        <v>147</v>
      </c>
    </row>
    <row r="1844" s="12" customFormat="1">
      <c r="B1844" s="238"/>
      <c r="C1844" s="239"/>
      <c r="D1844" s="225" t="s">
        <v>158</v>
      </c>
      <c r="E1844" s="240" t="s">
        <v>21</v>
      </c>
      <c r="F1844" s="241" t="s">
        <v>21</v>
      </c>
      <c r="G1844" s="239"/>
      <c r="H1844" s="242">
        <v>0</v>
      </c>
      <c r="I1844" s="243"/>
      <c r="J1844" s="239"/>
      <c r="K1844" s="239"/>
      <c r="L1844" s="244"/>
      <c r="M1844" s="245"/>
      <c r="N1844" s="246"/>
      <c r="O1844" s="246"/>
      <c r="P1844" s="246"/>
      <c r="Q1844" s="246"/>
      <c r="R1844" s="246"/>
      <c r="S1844" s="246"/>
      <c r="T1844" s="247"/>
      <c r="AT1844" s="248" t="s">
        <v>158</v>
      </c>
      <c r="AU1844" s="248" t="s">
        <v>84</v>
      </c>
      <c r="AV1844" s="12" t="s">
        <v>84</v>
      </c>
      <c r="AW1844" s="12" t="s">
        <v>35</v>
      </c>
      <c r="AX1844" s="12" t="s">
        <v>72</v>
      </c>
      <c r="AY1844" s="248" t="s">
        <v>147</v>
      </c>
    </row>
    <row r="1845" s="12" customFormat="1">
      <c r="B1845" s="238"/>
      <c r="C1845" s="239"/>
      <c r="D1845" s="225" t="s">
        <v>158</v>
      </c>
      <c r="E1845" s="240" t="s">
        <v>21</v>
      </c>
      <c r="F1845" s="241" t="s">
        <v>21</v>
      </c>
      <c r="G1845" s="239"/>
      <c r="H1845" s="242">
        <v>0</v>
      </c>
      <c r="I1845" s="243"/>
      <c r="J1845" s="239"/>
      <c r="K1845" s="239"/>
      <c r="L1845" s="244"/>
      <c r="M1845" s="245"/>
      <c r="N1845" s="246"/>
      <c r="O1845" s="246"/>
      <c r="P1845" s="246"/>
      <c r="Q1845" s="246"/>
      <c r="R1845" s="246"/>
      <c r="S1845" s="246"/>
      <c r="T1845" s="247"/>
      <c r="AT1845" s="248" t="s">
        <v>158</v>
      </c>
      <c r="AU1845" s="248" t="s">
        <v>84</v>
      </c>
      <c r="AV1845" s="12" t="s">
        <v>84</v>
      </c>
      <c r="AW1845" s="12" t="s">
        <v>35</v>
      </c>
      <c r="AX1845" s="12" t="s">
        <v>72</v>
      </c>
      <c r="AY1845" s="248" t="s">
        <v>147</v>
      </c>
    </row>
    <row r="1846" s="12" customFormat="1">
      <c r="B1846" s="238"/>
      <c r="C1846" s="239"/>
      <c r="D1846" s="225" t="s">
        <v>158</v>
      </c>
      <c r="E1846" s="240" t="s">
        <v>21</v>
      </c>
      <c r="F1846" s="241" t="s">
        <v>21</v>
      </c>
      <c r="G1846" s="239"/>
      <c r="H1846" s="242">
        <v>0</v>
      </c>
      <c r="I1846" s="243"/>
      <c r="J1846" s="239"/>
      <c r="K1846" s="239"/>
      <c r="L1846" s="244"/>
      <c r="M1846" s="245"/>
      <c r="N1846" s="246"/>
      <c r="O1846" s="246"/>
      <c r="P1846" s="246"/>
      <c r="Q1846" s="246"/>
      <c r="R1846" s="246"/>
      <c r="S1846" s="246"/>
      <c r="T1846" s="247"/>
      <c r="AT1846" s="248" t="s">
        <v>158</v>
      </c>
      <c r="AU1846" s="248" t="s">
        <v>84</v>
      </c>
      <c r="AV1846" s="12" t="s">
        <v>84</v>
      </c>
      <c r="AW1846" s="12" t="s">
        <v>35</v>
      </c>
      <c r="AX1846" s="12" t="s">
        <v>72</v>
      </c>
      <c r="AY1846" s="248" t="s">
        <v>147</v>
      </c>
    </row>
    <row r="1847" s="12" customFormat="1">
      <c r="B1847" s="238"/>
      <c r="C1847" s="239"/>
      <c r="D1847" s="225" t="s">
        <v>158</v>
      </c>
      <c r="E1847" s="240" t="s">
        <v>21</v>
      </c>
      <c r="F1847" s="241" t="s">
        <v>21</v>
      </c>
      <c r="G1847" s="239"/>
      <c r="H1847" s="242">
        <v>0</v>
      </c>
      <c r="I1847" s="243"/>
      <c r="J1847" s="239"/>
      <c r="K1847" s="239"/>
      <c r="L1847" s="244"/>
      <c r="M1847" s="245"/>
      <c r="N1847" s="246"/>
      <c r="O1847" s="246"/>
      <c r="P1847" s="246"/>
      <c r="Q1847" s="246"/>
      <c r="R1847" s="246"/>
      <c r="S1847" s="246"/>
      <c r="T1847" s="247"/>
      <c r="AT1847" s="248" t="s">
        <v>158</v>
      </c>
      <c r="AU1847" s="248" t="s">
        <v>84</v>
      </c>
      <c r="AV1847" s="12" t="s">
        <v>84</v>
      </c>
      <c r="AW1847" s="12" t="s">
        <v>35</v>
      </c>
      <c r="AX1847" s="12" t="s">
        <v>72</v>
      </c>
      <c r="AY1847" s="248" t="s">
        <v>147</v>
      </c>
    </row>
    <row r="1848" s="12" customFormat="1">
      <c r="B1848" s="238"/>
      <c r="C1848" s="239"/>
      <c r="D1848" s="225" t="s">
        <v>158</v>
      </c>
      <c r="E1848" s="240" t="s">
        <v>21</v>
      </c>
      <c r="F1848" s="241" t="s">
        <v>21</v>
      </c>
      <c r="G1848" s="239"/>
      <c r="H1848" s="242">
        <v>0</v>
      </c>
      <c r="I1848" s="243"/>
      <c r="J1848" s="239"/>
      <c r="K1848" s="239"/>
      <c r="L1848" s="244"/>
      <c r="M1848" s="245"/>
      <c r="N1848" s="246"/>
      <c r="O1848" s="246"/>
      <c r="P1848" s="246"/>
      <c r="Q1848" s="246"/>
      <c r="R1848" s="246"/>
      <c r="S1848" s="246"/>
      <c r="T1848" s="247"/>
      <c r="AT1848" s="248" t="s">
        <v>158</v>
      </c>
      <c r="AU1848" s="248" t="s">
        <v>84</v>
      </c>
      <c r="AV1848" s="12" t="s">
        <v>84</v>
      </c>
      <c r="AW1848" s="12" t="s">
        <v>35</v>
      </c>
      <c r="AX1848" s="12" t="s">
        <v>72</v>
      </c>
      <c r="AY1848" s="248" t="s">
        <v>147</v>
      </c>
    </row>
    <row r="1849" s="12" customFormat="1">
      <c r="B1849" s="238"/>
      <c r="C1849" s="239"/>
      <c r="D1849" s="225" t="s">
        <v>158</v>
      </c>
      <c r="E1849" s="240" t="s">
        <v>21</v>
      </c>
      <c r="F1849" s="241" t="s">
        <v>21</v>
      </c>
      <c r="G1849" s="239"/>
      <c r="H1849" s="242">
        <v>0</v>
      </c>
      <c r="I1849" s="243"/>
      <c r="J1849" s="239"/>
      <c r="K1849" s="239"/>
      <c r="L1849" s="244"/>
      <c r="M1849" s="245"/>
      <c r="N1849" s="246"/>
      <c r="O1849" s="246"/>
      <c r="P1849" s="246"/>
      <c r="Q1849" s="246"/>
      <c r="R1849" s="246"/>
      <c r="S1849" s="246"/>
      <c r="T1849" s="247"/>
      <c r="AT1849" s="248" t="s">
        <v>158</v>
      </c>
      <c r="AU1849" s="248" t="s">
        <v>84</v>
      </c>
      <c r="AV1849" s="12" t="s">
        <v>84</v>
      </c>
      <c r="AW1849" s="12" t="s">
        <v>35</v>
      </c>
      <c r="AX1849" s="12" t="s">
        <v>72</v>
      </c>
      <c r="AY1849" s="248" t="s">
        <v>147</v>
      </c>
    </row>
    <row r="1850" s="12" customFormat="1">
      <c r="B1850" s="238"/>
      <c r="C1850" s="239"/>
      <c r="D1850" s="225" t="s">
        <v>158</v>
      </c>
      <c r="E1850" s="240" t="s">
        <v>21</v>
      </c>
      <c r="F1850" s="241" t="s">
        <v>21</v>
      </c>
      <c r="G1850" s="239"/>
      <c r="H1850" s="242">
        <v>0</v>
      </c>
      <c r="I1850" s="243"/>
      <c r="J1850" s="239"/>
      <c r="K1850" s="239"/>
      <c r="L1850" s="244"/>
      <c r="M1850" s="245"/>
      <c r="N1850" s="246"/>
      <c r="O1850" s="246"/>
      <c r="P1850" s="246"/>
      <c r="Q1850" s="246"/>
      <c r="R1850" s="246"/>
      <c r="S1850" s="246"/>
      <c r="T1850" s="247"/>
      <c r="AT1850" s="248" t="s">
        <v>158</v>
      </c>
      <c r="AU1850" s="248" t="s">
        <v>84</v>
      </c>
      <c r="AV1850" s="12" t="s">
        <v>84</v>
      </c>
      <c r="AW1850" s="12" t="s">
        <v>35</v>
      </c>
      <c r="AX1850" s="12" t="s">
        <v>72</v>
      </c>
      <c r="AY1850" s="248" t="s">
        <v>147</v>
      </c>
    </row>
    <row r="1851" s="1" customFormat="1" ht="16.5" customHeight="1">
      <c r="B1851" s="45"/>
      <c r="C1851" s="213" t="s">
        <v>2367</v>
      </c>
      <c r="D1851" s="213" t="s">
        <v>149</v>
      </c>
      <c r="E1851" s="214" t="s">
        <v>2368</v>
      </c>
      <c r="F1851" s="215" t="s">
        <v>2369</v>
      </c>
      <c r="G1851" s="216" t="s">
        <v>367</v>
      </c>
      <c r="H1851" s="217">
        <v>6</v>
      </c>
      <c r="I1851" s="218"/>
      <c r="J1851" s="219">
        <f>ROUND(I1851*H1851,2)</f>
        <v>0</v>
      </c>
      <c r="K1851" s="215" t="s">
        <v>153</v>
      </c>
      <c r="L1851" s="71"/>
      <c r="M1851" s="220" t="s">
        <v>21</v>
      </c>
      <c r="N1851" s="221" t="s">
        <v>43</v>
      </c>
      <c r="O1851" s="46"/>
      <c r="P1851" s="222">
        <f>O1851*H1851</f>
        <v>0</v>
      </c>
      <c r="Q1851" s="222">
        <v>0</v>
      </c>
      <c r="R1851" s="222">
        <f>Q1851*H1851</f>
        <v>0</v>
      </c>
      <c r="S1851" s="222">
        <v>0</v>
      </c>
      <c r="T1851" s="223">
        <f>S1851*H1851</f>
        <v>0</v>
      </c>
      <c r="AR1851" s="23" t="s">
        <v>248</v>
      </c>
      <c r="AT1851" s="23" t="s">
        <v>149</v>
      </c>
      <c r="AU1851" s="23" t="s">
        <v>84</v>
      </c>
      <c r="AY1851" s="23" t="s">
        <v>147</v>
      </c>
      <c r="BE1851" s="224">
        <f>IF(N1851="základní",J1851,0)</f>
        <v>0</v>
      </c>
      <c r="BF1851" s="224">
        <f>IF(N1851="snížená",J1851,0)</f>
        <v>0</v>
      </c>
      <c r="BG1851" s="224">
        <f>IF(N1851="zákl. přenesená",J1851,0)</f>
        <v>0</v>
      </c>
      <c r="BH1851" s="224">
        <f>IF(N1851="sníž. přenesená",J1851,0)</f>
        <v>0</v>
      </c>
      <c r="BI1851" s="224">
        <f>IF(N1851="nulová",J1851,0)</f>
        <v>0</v>
      </c>
      <c r="BJ1851" s="23" t="s">
        <v>77</v>
      </c>
      <c r="BK1851" s="224">
        <f>ROUND(I1851*H1851,2)</f>
        <v>0</v>
      </c>
      <c r="BL1851" s="23" t="s">
        <v>248</v>
      </c>
      <c r="BM1851" s="23" t="s">
        <v>2370</v>
      </c>
    </row>
    <row r="1852" s="1" customFormat="1">
      <c r="B1852" s="45"/>
      <c r="C1852" s="73"/>
      <c r="D1852" s="225" t="s">
        <v>156</v>
      </c>
      <c r="E1852" s="73"/>
      <c r="F1852" s="226" t="s">
        <v>2347</v>
      </c>
      <c r="G1852" s="73"/>
      <c r="H1852" s="73"/>
      <c r="I1852" s="184"/>
      <c r="J1852" s="73"/>
      <c r="K1852" s="73"/>
      <c r="L1852" s="71"/>
      <c r="M1852" s="227"/>
      <c r="N1852" s="46"/>
      <c r="O1852" s="46"/>
      <c r="P1852" s="46"/>
      <c r="Q1852" s="46"/>
      <c r="R1852" s="46"/>
      <c r="S1852" s="46"/>
      <c r="T1852" s="94"/>
      <c r="AT1852" s="23" t="s">
        <v>156</v>
      </c>
      <c r="AU1852" s="23" t="s">
        <v>84</v>
      </c>
    </row>
    <row r="1853" s="11" customFormat="1">
      <c r="B1853" s="228"/>
      <c r="C1853" s="229"/>
      <c r="D1853" s="225" t="s">
        <v>158</v>
      </c>
      <c r="E1853" s="230" t="s">
        <v>21</v>
      </c>
      <c r="F1853" s="231" t="s">
        <v>822</v>
      </c>
      <c r="G1853" s="229"/>
      <c r="H1853" s="230" t="s">
        <v>21</v>
      </c>
      <c r="I1853" s="232"/>
      <c r="J1853" s="229"/>
      <c r="K1853" s="229"/>
      <c r="L1853" s="233"/>
      <c r="M1853" s="234"/>
      <c r="N1853" s="235"/>
      <c r="O1853" s="235"/>
      <c r="P1853" s="235"/>
      <c r="Q1853" s="235"/>
      <c r="R1853" s="235"/>
      <c r="S1853" s="235"/>
      <c r="T1853" s="236"/>
      <c r="AT1853" s="237" t="s">
        <v>158</v>
      </c>
      <c r="AU1853" s="237" t="s">
        <v>84</v>
      </c>
      <c r="AV1853" s="11" t="s">
        <v>77</v>
      </c>
      <c r="AW1853" s="11" t="s">
        <v>35</v>
      </c>
      <c r="AX1853" s="11" t="s">
        <v>72</v>
      </c>
      <c r="AY1853" s="237" t="s">
        <v>147</v>
      </c>
    </row>
    <row r="1854" s="12" customFormat="1">
      <c r="B1854" s="238"/>
      <c r="C1854" s="239"/>
      <c r="D1854" s="225" t="s">
        <v>158</v>
      </c>
      <c r="E1854" s="240" t="s">
        <v>21</v>
      </c>
      <c r="F1854" s="241" t="s">
        <v>2371</v>
      </c>
      <c r="G1854" s="239"/>
      <c r="H1854" s="242">
        <v>4</v>
      </c>
      <c r="I1854" s="243"/>
      <c r="J1854" s="239"/>
      <c r="K1854" s="239"/>
      <c r="L1854" s="244"/>
      <c r="M1854" s="245"/>
      <c r="N1854" s="246"/>
      <c r="O1854" s="246"/>
      <c r="P1854" s="246"/>
      <c r="Q1854" s="246"/>
      <c r="R1854" s="246"/>
      <c r="S1854" s="246"/>
      <c r="T1854" s="247"/>
      <c r="AT1854" s="248" t="s">
        <v>158</v>
      </c>
      <c r="AU1854" s="248" t="s">
        <v>84</v>
      </c>
      <c r="AV1854" s="12" t="s">
        <v>84</v>
      </c>
      <c r="AW1854" s="12" t="s">
        <v>35</v>
      </c>
      <c r="AX1854" s="12" t="s">
        <v>72</v>
      </c>
      <c r="AY1854" s="248" t="s">
        <v>147</v>
      </c>
    </row>
    <row r="1855" s="12" customFormat="1">
      <c r="B1855" s="238"/>
      <c r="C1855" s="239"/>
      <c r="D1855" s="225" t="s">
        <v>158</v>
      </c>
      <c r="E1855" s="240" t="s">
        <v>21</v>
      </c>
      <c r="F1855" s="241" t="s">
        <v>2372</v>
      </c>
      <c r="G1855" s="239"/>
      <c r="H1855" s="242">
        <v>2</v>
      </c>
      <c r="I1855" s="243"/>
      <c r="J1855" s="239"/>
      <c r="K1855" s="239"/>
      <c r="L1855" s="244"/>
      <c r="M1855" s="245"/>
      <c r="N1855" s="246"/>
      <c r="O1855" s="246"/>
      <c r="P1855" s="246"/>
      <c r="Q1855" s="246"/>
      <c r="R1855" s="246"/>
      <c r="S1855" s="246"/>
      <c r="T1855" s="247"/>
      <c r="AT1855" s="248" t="s">
        <v>158</v>
      </c>
      <c r="AU1855" s="248" t="s">
        <v>84</v>
      </c>
      <c r="AV1855" s="12" t="s">
        <v>84</v>
      </c>
      <c r="AW1855" s="12" t="s">
        <v>35</v>
      </c>
      <c r="AX1855" s="12" t="s">
        <v>72</v>
      </c>
      <c r="AY1855" s="248" t="s">
        <v>147</v>
      </c>
    </row>
    <row r="1856" s="13" customFormat="1">
      <c r="B1856" s="249"/>
      <c r="C1856" s="250"/>
      <c r="D1856" s="225" t="s">
        <v>158</v>
      </c>
      <c r="E1856" s="251" t="s">
        <v>21</v>
      </c>
      <c r="F1856" s="252" t="s">
        <v>161</v>
      </c>
      <c r="G1856" s="250"/>
      <c r="H1856" s="253">
        <v>6</v>
      </c>
      <c r="I1856" s="254"/>
      <c r="J1856" s="250"/>
      <c r="K1856" s="250"/>
      <c r="L1856" s="255"/>
      <c r="M1856" s="256"/>
      <c r="N1856" s="257"/>
      <c r="O1856" s="257"/>
      <c r="P1856" s="257"/>
      <c r="Q1856" s="257"/>
      <c r="R1856" s="257"/>
      <c r="S1856" s="257"/>
      <c r="T1856" s="258"/>
      <c r="AT1856" s="259" t="s">
        <v>158</v>
      </c>
      <c r="AU1856" s="259" t="s">
        <v>84</v>
      </c>
      <c r="AV1856" s="13" t="s">
        <v>154</v>
      </c>
      <c r="AW1856" s="13" t="s">
        <v>35</v>
      </c>
      <c r="AX1856" s="13" t="s">
        <v>77</v>
      </c>
      <c r="AY1856" s="259" t="s">
        <v>147</v>
      </c>
    </row>
    <row r="1857" s="1" customFormat="1" ht="16.5" customHeight="1">
      <c r="B1857" s="45"/>
      <c r="C1857" s="260" t="s">
        <v>2373</v>
      </c>
      <c r="D1857" s="260" t="s">
        <v>237</v>
      </c>
      <c r="E1857" s="261" t="s">
        <v>2351</v>
      </c>
      <c r="F1857" s="262" t="s">
        <v>2352</v>
      </c>
      <c r="G1857" s="263" t="s">
        <v>367</v>
      </c>
      <c r="H1857" s="264">
        <v>3</v>
      </c>
      <c r="I1857" s="265"/>
      <c r="J1857" s="266">
        <f>ROUND(I1857*H1857,2)</f>
        <v>0</v>
      </c>
      <c r="K1857" s="262" t="s">
        <v>153</v>
      </c>
      <c r="L1857" s="267"/>
      <c r="M1857" s="268" t="s">
        <v>21</v>
      </c>
      <c r="N1857" s="269" t="s">
        <v>43</v>
      </c>
      <c r="O1857" s="46"/>
      <c r="P1857" s="222">
        <f>O1857*H1857</f>
        <v>0</v>
      </c>
      <c r="Q1857" s="222">
        <v>0.0038</v>
      </c>
      <c r="R1857" s="222">
        <f>Q1857*H1857</f>
        <v>0.0114</v>
      </c>
      <c r="S1857" s="222">
        <v>0</v>
      </c>
      <c r="T1857" s="223">
        <f>S1857*H1857</f>
        <v>0</v>
      </c>
      <c r="AR1857" s="23" t="s">
        <v>347</v>
      </c>
      <c r="AT1857" s="23" t="s">
        <v>237</v>
      </c>
      <c r="AU1857" s="23" t="s">
        <v>84</v>
      </c>
      <c r="AY1857" s="23" t="s">
        <v>147</v>
      </c>
      <c r="BE1857" s="224">
        <f>IF(N1857="základní",J1857,0)</f>
        <v>0</v>
      </c>
      <c r="BF1857" s="224">
        <f>IF(N1857="snížená",J1857,0)</f>
        <v>0</v>
      </c>
      <c r="BG1857" s="224">
        <f>IF(N1857="zákl. přenesená",J1857,0)</f>
        <v>0</v>
      </c>
      <c r="BH1857" s="224">
        <f>IF(N1857="sníž. přenesená",J1857,0)</f>
        <v>0</v>
      </c>
      <c r="BI1857" s="224">
        <f>IF(N1857="nulová",J1857,0)</f>
        <v>0</v>
      </c>
      <c r="BJ1857" s="23" t="s">
        <v>77</v>
      </c>
      <c r="BK1857" s="224">
        <f>ROUND(I1857*H1857,2)</f>
        <v>0</v>
      </c>
      <c r="BL1857" s="23" t="s">
        <v>248</v>
      </c>
      <c r="BM1857" s="23" t="s">
        <v>2374</v>
      </c>
    </row>
    <row r="1858" s="1" customFormat="1" ht="16.5" customHeight="1">
      <c r="B1858" s="45"/>
      <c r="C1858" s="260" t="s">
        <v>2375</v>
      </c>
      <c r="D1858" s="260" t="s">
        <v>237</v>
      </c>
      <c r="E1858" s="261" t="s">
        <v>2359</v>
      </c>
      <c r="F1858" s="262" t="s">
        <v>2360</v>
      </c>
      <c r="G1858" s="263" t="s">
        <v>367</v>
      </c>
      <c r="H1858" s="264">
        <v>3</v>
      </c>
      <c r="I1858" s="265"/>
      <c r="J1858" s="266">
        <f>ROUND(I1858*H1858,2)</f>
        <v>0</v>
      </c>
      <c r="K1858" s="262" t="s">
        <v>21</v>
      </c>
      <c r="L1858" s="267"/>
      <c r="M1858" s="268" t="s">
        <v>21</v>
      </c>
      <c r="N1858" s="269" t="s">
        <v>43</v>
      </c>
      <c r="O1858" s="46"/>
      <c r="P1858" s="222">
        <f>O1858*H1858</f>
        <v>0</v>
      </c>
      <c r="Q1858" s="222">
        <v>0.0038</v>
      </c>
      <c r="R1858" s="222">
        <f>Q1858*H1858</f>
        <v>0.0114</v>
      </c>
      <c r="S1858" s="222">
        <v>0</v>
      </c>
      <c r="T1858" s="223">
        <f>S1858*H1858</f>
        <v>0</v>
      </c>
      <c r="AR1858" s="23" t="s">
        <v>347</v>
      </c>
      <c r="AT1858" s="23" t="s">
        <v>237</v>
      </c>
      <c r="AU1858" s="23" t="s">
        <v>84</v>
      </c>
      <c r="AY1858" s="23" t="s">
        <v>147</v>
      </c>
      <c r="BE1858" s="224">
        <f>IF(N1858="základní",J1858,0)</f>
        <v>0</v>
      </c>
      <c r="BF1858" s="224">
        <f>IF(N1858="snížená",J1858,0)</f>
        <v>0</v>
      </c>
      <c r="BG1858" s="224">
        <f>IF(N1858="zákl. přenesená",J1858,0)</f>
        <v>0</v>
      </c>
      <c r="BH1858" s="224">
        <f>IF(N1858="sníž. přenesená",J1858,0)</f>
        <v>0</v>
      </c>
      <c r="BI1858" s="224">
        <f>IF(N1858="nulová",J1858,0)</f>
        <v>0</v>
      </c>
      <c r="BJ1858" s="23" t="s">
        <v>77</v>
      </c>
      <c r="BK1858" s="224">
        <f>ROUND(I1858*H1858,2)</f>
        <v>0</v>
      </c>
      <c r="BL1858" s="23" t="s">
        <v>248</v>
      </c>
      <c r="BM1858" s="23" t="s">
        <v>2376</v>
      </c>
    </row>
    <row r="1859" s="12" customFormat="1">
      <c r="B1859" s="238"/>
      <c r="C1859" s="239"/>
      <c r="D1859" s="225" t="s">
        <v>158</v>
      </c>
      <c r="E1859" s="240" t="s">
        <v>21</v>
      </c>
      <c r="F1859" s="241" t="s">
        <v>2377</v>
      </c>
      <c r="G1859" s="239"/>
      <c r="H1859" s="242">
        <v>2</v>
      </c>
      <c r="I1859" s="243"/>
      <c r="J1859" s="239"/>
      <c r="K1859" s="239"/>
      <c r="L1859" s="244"/>
      <c r="M1859" s="245"/>
      <c r="N1859" s="246"/>
      <c r="O1859" s="246"/>
      <c r="P1859" s="246"/>
      <c r="Q1859" s="246"/>
      <c r="R1859" s="246"/>
      <c r="S1859" s="246"/>
      <c r="T1859" s="247"/>
      <c r="AT1859" s="248" t="s">
        <v>158</v>
      </c>
      <c r="AU1859" s="248" t="s">
        <v>84</v>
      </c>
      <c r="AV1859" s="12" t="s">
        <v>84</v>
      </c>
      <c r="AW1859" s="12" t="s">
        <v>35</v>
      </c>
      <c r="AX1859" s="12" t="s">
        <v>72</v>
      </c>
      <c r="AY1859" s="248" t="s">
        <v>147</v>
      </c>
    </row>
    <row r="1860" s="12" customFormat="1">
      <c r="B1860" s="238"/>
      <c r="C1860" s="239"/>
      <c r="D1860" s="225" t="s">
        <v>158</v>
      </c>
      <c r="E1860" s="240" t="s">
        <v>21</v>
      </c>
      <c r="F1860" s="241" t="s">
        <v>853</v>
      </c>
      <c r="G1860" s="239"/>
      <c r="H1860" s="242">
        <v>1</v>
      </c>
      <c r="I1860" s="243"/>
      <c r="J1860" s="239"/>
      <c r="K1860" s="239"/>
      <c r="L1860" s="244"/>
      <c r="M1860" s="245"/>
      <c r="N1860" s="246"/>
      <c r="O1860" s="246"/>
      <c r="P1860" s="246"/>
      <c r="Q1860" s="246"/>
      <c r="R1860" s="246"/>
      <c r="S1860" s="246"/>
      <c r="T1860" s="247"/>
      <c r="AT1860" s="248" t="s">
        <v>158</v>
      </c>
      <c r="AU1860" s="248" t="s">
        <v>84</v>
      </c>
      <c r="AV1860" s="12" t="s">
        <v>84</v>
      </c>
      <c r="AW1860" s="12" t="s">
        <v>35</v>
      </c>
      <c r="AX1860" s="12" t="s">
        <v>72</v>
      </c>
      <c r="AY1860" s="248" t="s">
        <v>147</v>
      </c>
    </row>
    <row r="1861" s="13" customFormat="1">
      <c r="B1861" s="249"/>
      <c r="C1861" s="250"/>
      <c r="D1861" s="225" t="s">
        <v>158</v>
      </c>
      <c r="E1861" s="251" t="s">
        <v>21</v>
      </c>
      <c r="F1861" s="252" t="s">
        <v>161</v>
      </c>
      <c r="G1861" s="250"/>
      <c r="H1861" s="253">
        <v>3</v>
      </c>
      <c r="I1861" s="254"/>
      <c r="J1861" s="250"/>
      <c r="K1861" s="250"/>
      <c r="L1861" s="255"/>
      <c r="M1861" s="256"/>
      <c r="N1861" s="257"/>
      <c r="O1861" s="257"/>
      <c r="P1861" s="257"/>
      <c r="Q1861" s="257"/>
      <c r="R1861" s="257"/>
      <c r="S1861" s="257"/>
      <c r="T1861" s="258"/>
      <c r="AT1861" s="259" t="s">
        <v>158</v>
      </c>
      <c r="AU1861" s="259" t="s">
        <v>84</v>
      </c>
      <c r="AV1861" s="13" t="s">
        <v>154</v>
      </c>
      <c r="AW1861" s="13" t="s">
        <v>35</v>
      </c>
      <c r="AX1861" s="13" t="s">
        <v>77</v>
      </c>
      <c r="AY1861" s="259" t="s">
        <v>147</v>
      </c>
    </row>
    <row r="1862" s="1" customFormat="1" ht="38.25" customHeight="1">
      <c r="B1862" s="45"/>
      <c r="C1862" s="213" t="s">
        <v>2378</v>
      </c>
      <c r="D1862" s="213" t="s">
        <v>149</v>
      </c>
      <c r="E1862" s="214" t="s">
        <v>2379</v>
      </c>
      <c r="F1862" s="215" t="s">
        <v>2380</v>
      </c>
      <c r="G1862" s="216" t="s">
        <v>367</v>
      </c>
      <c r="H1862" s="217">
        <v>20</v>
      </c>
      <c r="I1862" s="218"/>
      <c r="J1862" s="219">
        <f>ROUND(I1862*H1862,2)</f>
        <v>0</v>
      </c>
      <c r="K1862" s="215" t="s">
        <v>153</v>
      </c>
      <c r="L1862" s="71"/>
      <c r="M1862" s="220" t="s">
        <v>21</v>
      </c>
      <c r="N1862" s="221" t="s">
        <v>43</v>
      </c>
      <c r="O1862" s="46"/>
      <c r="P1862" s="222">
        <f>O1862*H1862</f>
        <v>0</v>
      </c>
      <c r="Q1862" s="222">
        <v>0</v>
      </c>
      <c r="R1862" s="222">
        <f>Q1862*H1862</f>
        <v>0</v>
      </c>
      <c r="S1862" s="222">
        <v>0.024</v>
      </c>
      <c r="T1862" s="223">
        <f>S1862*H1862</f>
        <v>0.47999999999999998</v>
      </c>
      <c r="AR1862" s="23" t="s">
        <v>248</v>
      </c>
      <c r="AT1862" s="23" t="s">
        <v>149</v>
      </c>
      <c r="AU1862" s="23" t="s">
        <v>84</v>
      </c>
      <c r="AY1862" s="23" t="s">
        <v>147</v>
      </c>
      <c r="BE1862" s="224">
        <f>IF(N1862="základní",J1862,0)</f>
        <v>0</v>
      </c>
      <c r="BF1862" s="224">
        <f>IF(N1862="snížená",J1862,0)</f>
        <v>0</v>
      </c>
      <c r="BG1862" s="224">
        <f>IF(N1862="zákl. přenesená",J1862,0)</f>
        <v>0</v>
      </c>
      <c r="BH1862" s="224">
        <f>IF(N1862="sníž. přenesená",J1862,0)</f>
        <v>0</v>
      </c>
      <c r="BI1862" s="224">
        <f>IF(N1862="nulová",J1862,0)</f>
        <v>0</v>
      </c>
      <c r="BJ1862" s="23" t="s">
        <v>77</v>
      </c>
      <c r="BK1862" s="224">
        <f>ROUND(I1862*H1862,2)</f>
        <v>0</v>
      </c>
      <c r="BL1862" s="23" t="s">
        <v>248</v>
      </c>
      <c r="BM1862" s="23" t="s">
        <v>2381</v>
      </c>
    </row>
    <row r="1863" s="1" customFormat="1">
      <c r="B1863" s="45"/>
      <c r="C1863" s="73"/>
      <c r="D1863" s="225" t="s">
        <v>156</v>
      </c>
      <c r="E1863" s="73"/>
      <c r="F1863" s="226" t="s">
        <v>2382</v>
      </c>
      <c r="G1863" s="73"/>
      <c r="H1863" s="73"/>
      <c r="I1863" s="184"/>
      <c r="J1863" s="73"/>
      <c r="K1863" s="73"/>
      <c r="L1863" s="71"/>
      <c r="M1863" s="227"/>
      <c r="N1863" s="46"/>
      <c r="O1863" s="46"/>
      <c r="P1863" s="46"/>
      <c r="Q1863" s="46"/>
      <c r="R1863" s="46"/>
      <c r="S1863" s="46"/>
      <c r="T1863" s="94"/>
      <c r="AT1863" s="23" t="s">
        <v>156</v>
      </c>
      <c r="AU1863" s="23" t="s">
        <v>84</v>
      </c>
    </row>
    <row r="1864" s="11" customFormat="1">
      <c r="B1864" s="228"/>
      <c r="C1864" s="229"/>
      <c r="D1864" s="225" t="s">
        <v>158</v>
      </c>
      <c r="E1864" s="230" t="s">
        <v>21</v>
      </c>
      <c r="F1864" s="231" t="s">
        <v>1050</v>
      </c>
      <c r="G1864" s="229"/>
      <c r="H1864" s="230" t="s">
        <v>21</v>
      </c>
      <c r="I1864" s="232"/>
      <c r="J1864" s="229"/>
      <c r="K1864" s="229"/>
      <c r="L1864" s="233"/>
      <c r="M1864" s="234"/>
      <c r="N1864" s="235"/>
      <c r="O1864" s="235"/>
      <c r="P1864" s="235"/>
      <c r="Q1864" s="235"/>
      <c r="R1864" s="235"/>
      <c r="S1864" s="235"/>
      <c r="T1864" s="236"/>
      <c r="AT1864" s="237" t="s">
        <v>158</v>
      </c>
      <c r="AU1864" s="237" t="s">
        <v>84</v>
      </c>
      <c r="AV1864" s="11" t="s">
        <v>77</v>
      </c>
      <c r="AW1864" s="11" t="s">
        <v>35</v>
      </c>
      <c r="AX1864" s="11" t="s">
        <v>72</v>
      </c>
      <c r="AY1864" s="237" t="s">
        <v>147</v>
      </c>
    </row>
    <row r="1865" s="12" customFormat="1">
      <c r="B1865" s="238"/>
      <c r="C1865" s="239"/>
      <c r="D1865" s="225" t="s">
        <v>158</v>
      </c>
      <c r="E1865" s="240" t="s">
        <v>21</v>
      </c>
      <c r="F1865" s="241" t="s">
        <v>2383</v>
      </c>
      <c r="G1865" s="239"/>
      <c r="H1865" s="242">
        <v>9</v>
      </c>
      <c r="I1865" s="243"/>
      <c r="J1865" s="239"/>
      <c r="K1865" s="239"/>
      <c r="L1865" s="244"/>
      <c r="M1865" s="245"/>
      <c r="N1865" s="246"/>
      <c r="O1865" s="246"/>
      <c r="P1865" s="246"/>
      <c r="Q1865" s="246"/>
      <c r="R1865" s="246"/>
      <c r="S1865" s="246"/>
      <c r="T1865" s="247"/>
      <c r="AT1865" s="248" t="s">
        <v>158</v>
      </c>
      <c r="AU1865" s="248" t="s">
        <v>84</v>
      </c>
      <c r="AV1865" s="12" t="s">
        <v>84</v>
      </c>
      <c r="AW1865" s="12" t="s">
        <v>35</v>
      </c>
      <c r="AX1865" s="12" t="s">
        <v>72</v>
      </c>
      <c r="AY1865" s="248" t="s">
        <v>147</v>
      </c>
    </row>
    <row r="1866" s="12" customFormat="1">
      <c r="B1866" s="238"/>
      <c r="C1866" s="239"/>
      <c r="D1866" s="225" t="s">
        <v>158</v>
      </c>
      <c r="E1866" s="240" t="s">
        <v>21</v>
      </c>
      <c r="F1866" s="241" t="s">
        <v>2384</v>
      </c>
      <c r="G1866" s="239"/>
      <c r="H1866" s="242">
        <v>8</v>
      </c>
      <c r="I1866" s="243"/>
      <c r="J1866" s="239"/>
      <c r="K1866" s="239"/>
      <c r="L1866" s="244"/>
      <c r="M1866" s="245"/>
      <c r="N1866" s="246"/>
      <c r="O1866" s="246"/>
      <c r="P1866" s="246"/>
      <c r="Q1866" s="246"/>
      <c r="R1866" s="246"/>
      <c r="S1866" s="246"/>
      <c r="T1866" s="247"/>
      <c r="AT1866" s="248" t="s">
        <v>158</v>
      </c>
      <c r="AU1866" s="248" t="s">
        <v>84</v>
      </c>
      <c r="AV1866" s="12" t="s">
        <v>84</v>
      </c>
      <c r="AW1866" s="12" t="s">
        <v>35</v>
      </c>
      <c r="AX1866" s="12" t="s">
        <v>72</v>
      </c>
      <c r="AY1866" s="248" t="s">
        <v>147</v>
      </c>
    </row>
    <row r="1867" s="12" customFormat="1">
      <c r="B1867" s="238"/>
      <c r="C1867" s="239"/>
      <c r="D1867" s="225" t="s">
        <v>158</v>
      </c>
      <c r="E1867" s="240" t="s">
        <v>21</v>
      </c>
      <c r="F1867" s="241" t="s">
        <v>2385</v>
      </c>
      <c r="G1867" s="239"/>
      <c r="H1867" s="242">
        <v>3</v>
      </c>
      <c r="I1867" s="243"/>
      <c r="J1867" s="239"/>
      <c r="K1867" s="239"/>
      <c r="L1867" s="244"/>
      <c r="M1867" s="245"/>
      <c r="N1867" s="246"/>
      <c r="O1867" s="246"/>
      <c r="P1867" s="246"/>
      <c r="Q1867" s="246"/>
      <c r="R1867" s="246"/>
      <c r="S1867" s="246"/>
      <c r="T1867" s="247"/>
      <c r="AT1867" s="248" t="s">
        <v>158</v>
      </c>
      <c r="AU1867" s="248" t="s">
        <v>84</v>
      </c>
      <c r="AV1867" s="12" t="s">
        <v>84</v>
      </c>
      <c r="AW1867" s="12" t="s">
        <v>35</v>
      </c>
      <c r="AX1867" s="12" t="s">
        <v>72</v>
      </c>
      <c r="AY1867" s="248" t="s">
        <v>147</v>
      </c>
    </row>
    <row r="1868" s="13" customFormat="1">
      <c r="B1868" s="249"/>
      <c r="C1868" s="250"/>
      <c r="D1868" s="225" t="s">
        <v>158</v>
      </c>
      <c r="E1868" s="251" t="s">
        <v>21</v>
      </c>
      <c r="F1868" s="252" t="s">
        <v>161</v>
      </c>
      <c r="G1868" s="250"/>
      <c r="H1868" s="253">
        <v>20</v>
      </c>
      <c r="I1868" s="254"/>
      <c r="J1868" s="250"/>
      <c r="K1868" s="250"/>
      <c r="L1868" s="255"/>
      <c r="M1868" s="256"/>
      <c r="N1868" s="257"/>
      <c r="O1868" s="257"/>
      <c r="P1868" s="257"/>
      <c r="Q1868" s="257"/>
      <c r="R1868" s="257"/>
      <c r="S1868" s="257"/>
      <c r="T1868" s="258"/>
      <c r="AT1868" s="259" t="s">
        <v>158</v>
      </c>
      <c r="AU1868" s="259" t="s">
        <v>84</v>
      </c>
      <c r="AV1868" s="13" t="s">
        <v>154</v>
      </c>
      <c r="AW1868" s="13" t="s">
        <v>35</v>
      </c>
      <c r="AX1868" s="13" t="s">
        <v>77</v>
      </c>
      <c r="AY1868" s="259" t="s">
        <v>147</v>
      </c>
    </row>
    <row r="1869" s="1" customFormat="1" ht="25.5" customHeight="1">
      <c r="B1869" s="45"/>
      <c r="C1869" s="213" t="s">
        <v>2386</v>
      </c>
      <c r="D1869" s="213" t="s">
        <v>149</v>
      </c>
      <c r="E1869" s="214" t="s">
        <v>2387</v>
      </c>
      <c r="F1869" s="215" t="s">
        <v>2388</v>
      </c>
      <c r="G1869" s="216" t="s">
        <v>367</v>
      </c>
      <c r="H1869" s="217">
        <v>5</v>
      </c>
      <c r="I1869" s="218"/>
      <c r="J1869" s="219">
        <f>ROUND(I1869*H1869,2)</f>
        <v>0</v>
      </c>
      <c r="K1869" s="215" t="s">
        <v>153</v>
      </c>
      <c r="L1869" s="71"/>
      <c r="M1869" s="220" t="s">
        <v>21</v>
      </c>
      <c r="N1869" s="221" t="s">
        <v>43</v>
      </c>
      <c r="O1869" s="46"/>
      <c r="P1869" s="222">
        <f>O1869*H1869</f>
        <v>0</v>
      </c>
      <c r="Q1869" s="222">
        <v>0</v>
      </c>
      <c r="R1869" s="222">
        <f>Q1869*H1869</f>
        <v>0</v>
      </c>
      <c r="S1869" s="222">
        <v>0</v>
      </c>
      <c r="T1869" s="223">
        <f>S1869*H1869</f>
        <v>0</v>
      </c>
      <c r="AR1869" s="23" t="s">
        <v>248</v>
      </c>
      <c r="AT1869" s="23" t="s">
        <v>149</v>
      </c>
      <c r="AU1869" s="23" t="s">
        <v>84</v>
      </c>
      <c r="AY1869" s="23" t="s">
        <v>147</v>
      </c>
      <c r="BE1869" s="224">
        <f>IF(N1869="základní",J1869,0)</f>
        <v>0</v>
      </c>
      <c r="BF1869" s="224">
        <f>IF(N1869="snížená",J1869,0)</f>
        <v>0</v>
      </c>
      <c r="BG1869" s="224">
        <f>IF(N1869="zákl. přenesená",J1869,0)</f>
        <v>0</v>
      </c>
      <c r="BH1869" s="224">
        <f>IF(N1869="sníž. přenesená",J1869,0)</f>
        <v>0</v>
      </c>
      <c r="BI1869" s="224">
        <f>IF(N1869="nulová",J1869,0)</f>
        <v>0</v>
      </c>
      <c r="BJ1869" s="23" t="s">
        <v>77</v>
      </c>
      <c r="BK1869" s="224">
        <f>ROUND(I1869*H1869,2)</f>
        <v>0</v>
      </c>
      <c r="BL1869" s="23" t="s">
        <v>248</v>
      </c>
      <c r="BM1869" s="23" t="s">
        <v>2389</v>
      </c>
    </row>
    <row r="1870" s="1" customFormat="1">
      <c r="B1870" s="45"/>
      <c r="C1870" s="73"/>
      <c r="D1870" s="225" t="s">
        <v>156</v>
      </c>
      <c r="E1870" s="73"/>
      <c r="F1870" s="226" t="s">
        <v>2390</v>
      </c>
      <c r="G1870" s="73"/>
      <c r="H1870" s="73"/>
      <c r="I1870" s="184"/>
      <c r="J1870" s="73"/>
      <c r="K1870" s="73"/>
      <c r="L1870" s="71"/>
      <c r="M1870" s="227"/>
      <c r="N1870" s="46"/>
      <c r="O1870" s="46"/>
      <c r="P1870" s="46"/>
      <c r="Q1870" s="46"/>
      <c r="R1870" s="46"/>
      <c r="S1870" s="46"/>
      <c r="T1870" s="94"/>
      <c r="AT1870" s="23" t="s">
        <v>156</v>
      </c>
      <c r="AU1870" s="23" t="s">
        <v>84</v>
      </c>
    </row>
    <row r="1871" s="11" customFormat="1">
      <c r="B1871" s="228"/>
      <c r="C1871" s="229"/>
      <c r="D1871" s="225" t="s">
        <v>158</v>
      </c>
      <c r="E1871" s="230" t="s">
        <v>21</v>
      </c>
      <c r="F1871" s="231" t="s">
        <v>822</v>
      </c>
      <c r="G1871" s="229"/>
      <c r="H1871" s="230" t="s">
        <v>21</v>
      </c>
      <c r="I1871" s="232"/>
      <c r="J1871" s="229"/>
      <c r="K1871" s="229"/>
      <c r="L1871" s="233"/>
      <c r="M1871" s="234"/>
      <c r="N1871" s="235"/>
      <c r="O1871" s="235"/>
      <c r="P1871" s="235"/>
      <c r="Q1871" s="235"/>
      <c r="R1871" s="235"/>
      <c r="S1871" s="235"/>
      <c r="T1871" s="236"/>
      <c r="AT1871" s="237" t="s">
        <v>158</v>
      </c>
      <c r="AU1871" s="237" t="s">
        <v>84</v>
      </c>
      <c r="AV1871" s="11" t="s">
        <v>77</v>
      </c>
      <c r="AW1871" s="11" t="s">
        <v>35</v>
      </c>
      <c r="AX1871" s="11" t="s">
        <v>72</v>
      </c>
      <c r="AY1871" s="237" t="s">
        <v>147</v>
      </c>
    </row>
    <row r="1872" s="12" customFormat="1">
      <c r="B1872" s="238"/>
      <c r="C1872" s="239"/>
      <c r="D1872" s="225" t="s">
        <v>158</v>
      </c>
      <c r="E1872" s="240" t="s">
        <v>21</v>
      </c>
      <c r="F1872" s="241" t="s">
        <v>2223</v>
      </c>
      <c r="G1872" s="239"/>
      <c r="H1872" s="242">
        <v>2</v>
      </c>
      <c r="I1872" s="243"/>
      <c r="J1872" s="239"/>
      <c r="K1872" s="239"/>
      <c r="L1872" s="244"/>
      <c r="M1872" s="245"/>
      <c r="N1872" s="246"/>
      <c r="O1872" s="246"/>
      <c r="P1872" s="246"/>
      <c r="Q1872" s="246"/>
      <c r="R1872" s="246"/>
      <c r="S1872" s="246"/>
      <c r="T1872" s="247"/>
      <c r="AT1872" s="248" t="s">
        <v>158</v>
      </c>
      <c r="AU1872" s="248" t="s">
        <v>84</v>
      </c>
      <c r="AV1872" s="12" t="s">
        <v>84</v>
      </c>
      <c r="AW1872" s="12" t="s">
        <v>35</v>
      </c>
      <c r="AX1872" s="12" t="s">
        <v>72</v>
      </c>
      <c r="AY1872" s="248" t="s">
        <v>147</v>
      </c>
    </row>
    <row r="1873" s="12" customFormat="1">
      <c r="B1873" s="238"/>
      <c r="C1873" s="239"/>
      <c r="D1873" s="225" t="s">
        <v>158</v>
      </c>
      <c r="E1873" s="240" t="s">
        <v>21</v>
      </c>
      <c r="F1873" s="241" t="s">
        <v>2391</v>
      </c>
      <c r="G1873" s="239"/>
      <c r="H1873" s="242">
        <v>2</v>
      </c>
      <c r="I1873" s="243"/>
      <c r="J1873" s="239"/>
      <c r="K1873" s="239"/>
      <c r="L1873" s="244"/>
      <c r="M1873" s="245"/>
      <c r="N1873" s="246"/>
      <c r="O1873" s="246"/>
      <c r="P1873" s="246"/>
      <c r="Q1873" s="246"/>
      <c r="R1873" s="246"/>
      <c r="S1873" s="246"/>
      <c r="T1873" s="247"/>
      <c r="AT1873" s="248" t="s">
        <v>158</v>
      </c>
      <c r="AU1873" s="248" t="s">
        <v>84</v>
      </c>
      <c r="AV1873" s="12" t="s">
        <v>84</v>
      </c>
      <c r="AW1873" s="12" t="s">
        <v>35</v>
      </c>
      <c r="AX1873" s="12" t="s">
        <v>72</v>
      </c>
      <c r="AY1873" s="248" t="s">
        <v>147</v>
      </c>
    </row>
    <row r="1874" s="12" customFormat="1">
      <c r="B1874" s="238"/>
      <c r="C1874" s="239"/>
      <c r="D1874" s="225" t="s">
        <v>158</v>
      </c>
      <c r="E1874" s="240" t="s">
        <v>21</v>
      </c>
      <c r="F1874" s="241" t="s">
        <v>2285</v>
      </c>
      <c r="G1874" s="239"/>
      <c r="H1874" s="242">
        <v>1</v>
      </c>
      <c r="I1874" s="243"/>
      <c r="J1874" s="239"/>
      <c r="K1874" s="239"/>
      <c r="L1874" s="244"/>
      <c r="M1874" s="245"/>
      <c r="N1874" s="246"/>
      <c r="O1874" s="246"/>
      <c r="P1874" s="246"/>
      <c r="Q1874" s="246"/>
      <c r="R1874" s="246"/>
      <c r="S1874" s="246"/>
      <c r="T1874" s="247"/>
      <c r="AT1874" s="248" t="s">
        <v>158</v>
      </c>
      <c r="AU1874" s="248" t="s">
        <v>84</v>
      </c>
      <c r="AV1874" s="12" t="s">
        <v>84</v>
      </c>
      <c r="AW1874" s="12" t="s">
        <v>35</v>
      </c>
      <c r="AX1874" s="12" t="s">
        <v>72</v>
      </c>
      <c r="AY1874" s="248" t="s">
        <v>147</v>
      </c>
    </row>
    <row r="1875" s="13" customFormat="1">
      <c r="B1875" s="249"/>
      <c r="C1875" s="250"/>
      <c r="D1875" s="225" t="s">
        <v>158</v>
      </c>
      <c r="E1875" s="251" t="s">
        <v>21</v>
      </c>
      <c r="F1875" s="252" t="s">
        <v>161</v>
      </c>
      <c r="G1875" s="250"/>
      <c r="H1875" s="253">
        <v>5</v>
      </c>
      <c r="I1875" s="254"/>
      <c r="J1875" s="250"/>
      <c r="K1875" s="250"/>
      <c r="L1875" s="255"/>
      <c r="M1875" s="256"/>
      <c r="N1875" s="257"/>
      <c r="O1875" s="257"/>
      <c r="P1875" s="257"/>
      <c r="Q1875" s="257"/>
      <c r="R1875" s="257"/>
      <c r="S1875" s="257"/>
      <c r="T1875" s="258"/>
      <c r="AT1875" s="259" t="s">
        <v>158</v>
      </c>
      <c r="AU1875" s="259" t="s">
        <v>84</v>
      </c>
      <c r="AV1875" s="13" t="s">
        <v>154</v>
      </c>
      <c r="AW1875" s="13" t="s">
        <v>35</v>
      </c>
      <c r="AX1875" s="13" t="s">
        <v>77</v>
      </c>
      <c r="AY1875" s="259" t="s">
        <v>147</v>
      </c>
    </row>
    <row r="1876" s="1" customFormat="1" ht="16.5" customHeight="1">
      <c r="B1876" s="45"/>
      <c r="C1876" s="260" t="s">
        <v>2392</v>
      </c>
      <c r="D1876" s="260" t="s">
        <v>237</v>
      </c>
      <c r="E1876" s="261" t="s">
        <v>2393</v>
      </c>
      <c r="F1876" s="262" t="s">
        <v>2394</v>
      </c>
      <c r="G1876" s="263" t="s">
        <v>443</v>
      </c>
      <c r="H1876" s="264">
        <v>1.8</v>
      </c>
      <c r="I1876" s="265"/>
      <c r="J1876" s="266">
        <f>ROUND(I1876*H1876,2)</f>
        <v>0</v>
      </c>
      <c r="K1876" s="262" t="s">
        <v>153</v>
      </c>
      <c r="L1876" s="267"/>
      <c r="M1876" s="268" t="s">
        <v>21</v>
      </c>
      <c r="N1876" s="269" t="s">
        <v>43</v>
      </c>
      <c r="O1876" s="46"/>
      <c r="P1876" s="222">
        <f>O1876*H1876</f>
        <v>0</v>
      </c>
      <c r="Q1876" s="222">
        <v>0.0030000000000000001</v>
      </c>
      <c r="R1876" s="222">
        <f>Q1876*H1876</f>
        <v>0.0054000000000000003</v>
      </c>
      <c r="S1876" s="222">
        <v>0</v>
      </c>
      <c r="T1876" s="223">
        <f>S1876*H1876</f>
        <v>0</v>
      </c>
      <c r="AR1876" s="23" t="s">
        <v>347</v>
      </c>
      <c r="AT1876" s="23" t="s">
        <v>237</v>
      </c>
      <c r="AU1876" s="23" t="s">
        <v>84</v>
      </c>
      <c r="AY1876" s="23" t="s">
        <v>147</v>
      </c>
      <c r="BE1876" s="224">
        <f>IF(N1876="základní",J1876,0)</f>
        <v>0</v>
      </c>
      <c r="BF1876" s="224">
        <f>IF(N1876="snížená",J1876,0)</f>
        <v>0</v>
      </c>
      <c r="BG1876" s="224">
        <f>IF(N1876="zákl. přenesená",J1876,0)</f>
        <v>0</v>
      </c>
      <c r="BH1876" s="224">
        <f>IF(N1876="sníž. přenesená",J1876,0)</f>
        <v>0</v>
      </c>
      <c r="BI1876" s="224">
        <f>IF(N1876="nulová",J1876,0)</f>
        <v>0</v>
      </c>
      <c r="BJ1876" s="23" t="s">
        <v>77</v>
      </c>
      <c r="BK1876" s="224">
        <f>ROUND(I1876*H1876,2)</f>
        <v>0</v>
      </c>
      <c r="BL1876" s="23" t="s">
        <v>248</v>
      </c>
      <c r="BM1876" s="23" t="s">
        <v>2395</v>
      </c>
    </row>
    <row r="1877" s="11" customFormat="1">
      <c r="B1877" s="228"/>
      <c r="C1877" s="229"/>
      <c r="D1877" s="225" t="s">
        <v>158</v>
      </c>
      <c r="E1877" s="230" t="s">
        <v>21</v>
      </c>
      <c r="F1877" s="231" t="s">
        <v>822</v>
      </c>
      <c r="G1877" s="229"/>
      <c r="H1877" s="230" t="s">
        <v>21</v>
      </c>
      <c r="I1877" s="232"/>
      <c r="J1877" s="229"/>
      <c r="K1877" s="229"/>
      <c r="L1877" s="233"/>
      <c r="M1877" s="234"/>
      <c r="N1877" s="235"/>
      <c r="O1877" s="235"/>
      <c r="P1877" s="235"/>
      <c r="Q1877" s="235"/>
      <c r="R1877" s="235"/>
      <c r="S1877" s="235"/>
      <c r="T1877" s="236"/>
      <c r="AT1877" s="237" t="s">
        <v>158</v>
      </c>
      <c r="AU1877" s="237" t="s">
        <v>84</v>
      </c>
      <c r="AV1877" s="11" t="s">
        <v>77</v>
      </c>
      <c r="AW1877" s="11" t="s">
        <v>35</v>
      </c>
      <c r="AX1877" s="11" t="s">
        <v>72</v>
      </c>
      <c r="AY1877" s="237" t="s">
        <v>147</v>
      </c>
    </row>
    <row r="1878" s="12" customFormat="1">
      <c r="B1878" s="238"/>
      <c r="C1878" s="239"/>
      <c r="D1878" s="225" t="s">
        <v>158</v>
      </c>
      <c r="E1878" s="240" t="s">
        <v>21</v>
      </c>
      <c r="F1878" s="241" t="s">
        <v>2396</v>
      </c>
      <c r="G1878" s="239"/>
      <c r="H1878" s="242">
        <v>1.2</v>
      </c>
      <c r="I1878" s="243"/>
      <c r="J1878" s="239"/>
      <c r="K1878" s="239"/>
      <c r="L1878" s="244"/>
      <c r="M1878" s="245"/>
      <c r="N1878" s="246"/>
      <c r="O1878" s="246"/>
      <c r="P1878" s="246"/>
      <c r="Q1878" s="246"/>
      <c r="R1878" s="246"/>
      <c r="S1878" s="246"/>
      <c r="T1878" s="247"/>
      <c r="AT1878" s="248" t="s">
        <v>158</v>
      </c>
      <c r="AU1878" s="248" t="s">
        <v>84</v>
      </c>
      <c r="AV1878" s="12" t="s">
        <v>84</v>
      </c>
      <c r="AW1878" s="12" t="s">
        <v>35</v>
      </c>
      <c r="AX1878" s="12" t="s">
        <v>72</v>
      </c>
      <c r="AY1878" s="248" t="s">
        <v>147</v>
      </c>
    </row>
    <row r="1879" s="12" customFormat="1">
      <c r="B1879" s="238"/>
      <c r="C1879" s="239"/>
      <c r="D1879" s="225" t="s">
        <v>158</v>
      </c>
      <c r="E1879" s="240" t="s">
        <v>21</v>
      </c>
      <c r="F1879" s="241" t="s">
        <v>2397</v>
      </c>
      <c r="G1879" s="239"/>
      <c r="H1879" s="242">
        <v>0.59999999999999998</v>
      </c>
      <c r="I1879" s="243"/>
      <c r="J1879" s="239"/>
      <c r="K1879" s="239"/>
      <c r="L1879" s="244"/>
      <c r="M1879" s="245"/>
      <c r="N1879" s="246"/>
      <c r="O1879" s="246"/>
      <c r="P1879" s="246"/>
      <c r="Q1879" s="246"/>
      <c r="R1879" s="246"/>
      <c r="S1879" s="246"/>
      <c r="T1879" s="247"/>
      <c r="AT1879" s="248" t="s">
        <v>158</v>
      </c>
      <c r="AU1879" s="248" t="s">
        <v>84</v>
      </c>
      <c r="AV1879" s="12" t="s">
        <v>84</v>
      </c>
      <c r="AW1879" s="12" t="s">
        <v>35</v>
      </c>
      <c r="AX1879" s="12" t="s">
        <v>72</v>
      </c>
      <c r="AY1879" s="248" t="s">
        <v>147</v>
      </c>
    </row>
    <row r="1880" s="13" customFormat="1">
      <c r="B1880" s="249"/>
      <c r="C1880" s="250"/>
      <c r="D1880" s="225" t="s">
        <v>158</v>
      </c>
      <c r="E1880" s="251" t="s">
        <v>21</v>
      </c>
      <c r="F1880" s="252" t="s">
        <v>161</v>
      </c>
      <c r="G1880" s="250"/>
      <c r="H1880" s="253">
        <v>1.8</v>
      </c>
      <c r="I1880" s="254"/>
      <c r="J1880" s="250"/>
      <c r="K1880" s="250"/>
      <c r="L1880" s="255"/>
      <c r="M1880" s="256"/>
      <c r="N1880" s="257"/>
      <c r="O1880" s="257"/>
      <c r="P1880" s="257"/>
      <c r="Q1880" s="257"/>
      <c r="R1880" s="257"/>
      <c r="S1880" s="257"/>
      <c r="T1880" s="258"/>
      <c r="AT1880" s="259" t="s">
        <v>158</v>
      </c>
      <c r="AU1880" s="259" t="s">
        <v>84</v>
      </c>
      <c r="AV1880" s="13" t="s">
        <v>154</v>
      </c>
      <c r="AW1880" s="13" t="s">
        <v>35</v>
      </c>
      <c r="AX1880" s="13" t="s">
        <v>77</v>
      </c>
      <c r="AY1880" s="259" t="s">
        <v>147</v>
      </c>
    </row>
    <row r="1881" s="1" customFormat="1" ht="16.5" customHeight="1">
      <c r="B1881" s="45"/>
      <c r="C1881" s="260" t="s">
        <v>2398</v>
      </c>
      <c r="D1881" s="260" t="s">
        <v>237</v>
      </c>
      <c r="E1881" s="261" t="s">
        <v>2399</v>
      </c>
      <c r="F1881" s="262" t="s">
        <v>2400</v>
      </c>
      <c r="G1881" s="263" t="s">
        <v>443</v>
      </c>
      <c r="H1881" s="264">
        <v>1.6000000000000001</v>
      </c>
      <c r="I1881" s="265"/>
      <c r="J1881" s="266">
        <f>ROUND(I1881*H1881,2)</f>
        <v>0</v>
      </c>
      <c r="K1881" s="262" t="s">
        <v>153</v>
      </c>
      <c r="L1881" s="267"/>
      <c r="M1881" s="268" t="s">
        <v>21</v>
      </c>
      <c r="N1881" s="269" t="s">
        <v>43</v>
      </c>
      <c r="O1881" s="46"/>
      <c r="P1881" s="222">
        <f>O1881*H1881</f>
        <v>0</v>
      </c>
      <c r="Q1881" s="222">
        <v>0.0050000000000000001</v>
      </c>
      <c r="R1881" s="222">
        <f>Q1881*H1881</f>
        <v>0.0080000000000000002</v>
      </c>
      <c r="S1881" s="222">
        <v>0</v>
      </c>
      <c r="T1881" s="223">
        <f>S1881*H1881</f>
        <v>0</v>
      </c>
      <c r="AR1881" s="23" t="s">
        <v>347</v>
      </c>
      <c r="AT1881" s="23" t="s">
        <v>237</v>
      </c>
      <c r="AU1881" s="23" t="s">
        <v>84</v>
      </c>
      <c r="AY1881" s="23" t="s">
        <v>147</v>
      </c>
      <c r="BE1881" s="224">
        <f>IF(N1881="základní",J1881,0)</f>
        <v>0</v>
      </c>
      <c r="BF1881" s="224">
        <f>IF(N1881="snížená",J1881,0)</f>
        <v>0</v>
      </c>
      <c r="BG1881" s="224">
        <f>IF(N1881="zákl. přenesená",J1881,0)</f>
        <v>0</v>
      </c>
      <c r="BH1881" s="224">
        <f>IF(N1881="sníž. přenesená",J1881,0)</f>
        <v>0</v>
      </c>
      <c r="BI1881" s="224">
        <f>IF(N1881="nulová",J1881,0)</f>
        <v>0</v>
      </c>
      <c r="BJ1881" s="23" t="s">
        <v>77</v>
      </c>
      <c r="BK1881" s="224">
        <f>ROUND(I1881*H1881,2)</f>
        <v>0</v>
      </c>
      <c r="BL1881" s="23" t="s">
        <v>248</v>
      </c>
      <c r="BM1881" s="23" t="s">
        <v>2401</v>
      </c>
    </row>
    <row r="1882" s="12" customFormat="1">
      <c r="B1882" s="238"/>
      <c r="C1882" s="239"/>
      <c r="D1882" s="225" t="s">
        <v>158</v>
      </c>
      <c r="E1882" s="240" t="s">
        <v>21</v>
      </c>
      <c r="F1882" s="241" t="s">
        <v>2402</v>
      </c>
      <c r="G1882" s="239"/>
      <c r="H1882" s="242">
        <v>1.6000000000000001</v>
      </c>
      <c r="I1882" s="243"/>
      <c r="J1882" s="239"/>
      <c r="K1882" s="239"/>
      <c r="L1882" s="244"/>
      <c r="M1882" s="245"/>
      <c r="N1882" s="246"/>
      <c r="O1882" s="246"/>
      <c r="P1882" s="246"/>
      <c r="Q1882" s="246"/>
      <c r="R1882" s="246"/>
      <c r="S1882" s="246"/>
      <c r="T1882" s="247"/>
      <c r="AT1882" s="248" t="s">
        <v>158</v>
      </c>
      <c r="AU1882" s="248" t="s">
        <v>84</v>
      </c>
      <c r="AV1882" s="12" t="s">
        <v>84</v>
      </c>
      <c r="AW1882" s="12" t="s">
        <v>35</v>
      </c>
      <c r="AX1882" s="12" t="s">
        <v>77</v>
      </c>
      <c r="AY1882" s="248" t="s">
        <v>147</v>
      </c>
    </row>
    <row r="1883" s="1" customFormat="1" ht="25.5" customHeight="1">
      <c r="B1883" s="45"/>
      <c r="C1883" s="213" t="s">
        <v>2403</v>
      </c>
      <c r="D1883" s="213" t="s">
        <v>149</v>
      </c>
      <c r="E1883" s="214" t="s">
        <v>2404</v>
      </c>
      <c r="F1883" s="215" t="s">
        <v>2405</v>
      </c>
      <c r="G1883" s="216" t="s">
        <v>367</v>
      </c>
      <c r="H1883" s="217">
        <v>13</v>
      </c>
      <c r="I1883" s="218"/>
      <c r="J1883" s="219">
        <f>ROUND(I1883*H1883,2)</f>
        <v>0</v>
      </c>
      <c r="K1883" s="215" t="s">
        <v>153</v>
      </c>
      <c r="L1883" s="71"/>
      <c r="M1883" s="220" t="s">
        <v>21</v>
      </c>
      <c r="N1883" s="221" t="s">
        <v>43</v>
      </c>
      <c r="O1883" s="46"/>
      <c r="P1883" s="222">
        <f>O1883*H1883</f>
        <v>0</v>
      </c>
      <c r="Q1883" s="222">
        <v>0</v>
      </c>
      <c r="R1883" s="222">
        <f>Q1883*H1883</f>
        <v>0</v>
      </c>
      <c r="S1883" s="222">
        <v>0</v>
      </c>
      <c r="T1883" s="223">
        <f>S1883*H1883</f>
        <v>0</v>
      </c>
      <c r="AR1883" s="23" t="s">
        <v>248</v>
      </c>
      <c r="AT1883" s="23" t="s">
        <v>149</v>
      </c>
      <c r="AU1883" s="23" t="s">
        <v>84</v>
      </c>
      <c r="AY1883" s="23" t="s">
        <v>147</v>
      </c>
      <c r="BE1883" s="224">
        <f>IF(N1883="základní",J1883,0)</f>
        <v>0</v>
      </c>
      <c r="BF1883" s="224">
        <f>IF(N1883="snížená",J1883,0)</f>
        <v>0</v>
      </c>
      <c r="BG1883" s="224">
        <f>IF(N1883="zákl. přenesená",J1883,0)</f>
        <v>0</v>
      </c>
      <c r="BH1883" s="224">
        <f>IF(N1883="sníž. přenesená",J1883,0)</f>
        <v>0</v>
      </c>
      <c r="BI1883" s="224">
        <f>IF(N1883="nulová",J1883,0)</f>
        <v>0</v>
      </c>
      <c r="BJ1883" s="23" t="s">
        <v>77</v>
      </c>
      <c r="BK1883" s="224">
        <f>ROUND(I1883*H1883,2)</f>
        <v>0</v>
      </c>
      <c r="BL1883" s="23" t="s">
        <v>248</v>
      </c>
      <c r="BM1883" s="23" t="s">
        <v>2406</v>
      </c>
    </row>
    <row r="1884" s="1" customFormat="1">
      <c r="B1884" s="45"/>
      <c r="C1884" s="73"/>
      <c r="D1884" s="225" t="s">
        <v>156</v>
      </c>
      <c r="E1884" s="73"/>
      <c r="F1884" s="226" t="s">
        <v>2390</v>
      </c>
      <c r="G1884" s="73"/>
      <c r="H1884" s="73"/>
      <c r="I1884" s="184"/>
      <c r="J1884" s="73"/>
      <c r="K1884" s="73"/>
      <c r="L1884" s="71"/>
      <c r="M1884" s="227"/>
      <c r="N1884" s="46"/>
      <c r="O1884" s="46"/>
      <c r="P1884" s="46"/>
      <c r="Q1884" s="46"/>
      <c r="R1884" s="46"/>
      <c r="S1884" s="46"/>
      <c r="T1884" s="94"/>
      <c r="AT1884" s="23" t="s">
        <v>156</v>
      </c>
      <c r="AU1884" s="23" t="s">
        <v>84</v>
      </c>
    </row>
    <row r="1885" s="11" customFormat="1">
      <c r="B1885" s="228"/>
      <c r="C1885" s="229"/>
      <c r="D1885" s="225" t="s">
        <v>158</v>
      </c>
      <c r="E1885" s="230" t="s">
        <v>21</v>
      </c>
      <c r="F1885" s="231" t="s">
        <v>822</v>
      </c>
      <c r="G1885" s="229"/>
      <c r="H1885" s="230" t="s">
        <v>21</v>
      </c>
      <c r="I1885" s="232"/>
      <c r="J1885" s="229"/>
      <c r="K1885" s="229"/>
      <c r="L1885" s="233"/>
      <c r="M1885" s="234"/>
      <c r="N1885" s="235"/>
      <c r="O1885" s="235"/>
      <c r="P1885" s="235"/>
      <c r="Q1885" s="235"/>
      <c r="R1885" s="235"/>
      <c r="S1885" s="235"/>
      <c r="T1885" s="236"/>
      <c r="AT1885" s="237" t="s">
        <v>158</v>
      </c>
      <c r="AU1885" s="237" t="s">
        <v>84</v>
      </c>
      <c r="AV1885" s="11" t="s">
        <v>77</v>
      </c>
      <c r="AW1885" s="11" t="s">
        <v>35</v>
      </c>
      <c r="AX1885" s="11" t="s">
        <v>72</v>
      </c>
      <c r="AY1885" s="237" t="s">
        <v>147</v>
      </c>
    </row>
    <row r="1886" s="12" customFormat="1">
      <c r="B1886" s="238"/>
      <c r="C1886" s="239"/>
      <c r="D1886" s="225" t="s">
        <v>158</v>
      </c>
      <c r="E1886" s="240" t="s">
        <v>21</v>
      </c>
      <c r="F1886" s="241" t="s">
        <v>2246</v>
      </c>
      <c r="G1886" s="239"/>
      <c r="H1886" s="242">
        <v>2</v>
      </c>
      <c r="I1886" s="243"/>
      <c r="J1886" s="239"/>
      <c r="K1886" s="239"/>
      <c r="L1886" s="244"/>
      <c r="M1886" s="245"/>
      <c r="N1886" s="246"/>
      <c r="O1886" s="246"/>
      <c r="P1886" s="246"/>
      <c r="Q1886" s="246"/>
      <c r="R1886" s="246"/>
      <c r="S1886" s="246"/>
      <c r="T1886" s="247"/>
      <c r="AT1886" s="248" t="s">
        <v>158</v>
      </c>
      <c r="AU1886" s="248" t="s">
        <v>84</v>
      </c>
      <c r="AV1886" s="12" t="s">
        <v>84</v>
      </c>
      <c r="AW1886" s="12" t="s">
        <v>35</v>
      </c>
      <c r="AX1886" s="12" t="s">
        <v>72</v>
      </c>
      <c r="AY1886" s="248" t="s">
        <v>147</v>
      </c>
    </row>
    <row r="1887" s="12" customFormat="1">
      <c r="B1887" s="238"/>
      <c r="C1887" s="239"/>
      <c r="D1887" s="225" t="s">
        <v>158</v>
      </c>
      <c r="E1887" s="240" t="s">
        <v>21</v>
      </c>
      <c r="F1887" s="241" t="s">
        <v>2251</v>
      </c>
      <c r="G1887" s="239"/>
      <c r="H1887" s="242">
        <v>1</v>
      </c>
      <c r="I1887" s="243"/>
      <c r="J1887" s="239"/>
      <c r="K1887" s="239"/>
      <c r="L1887" s="244"/>
      <c r="M1887" s="245"/>
      <c r="N1887" s="246"/>
      <c r="O1887" s="246"/>
      <c r="P1887" s="246"/>
      <c r="Q1887" s="246"/>
      <c r="R1887" s="246"/>
      <c r="S1887" s="246"/>
      <c r="T1887" s="247"/>
      <c r="AT1887" s="248" t="s">
        <v>158</v>
      </c>
      <c r="AU1887" s="248" t="s">
        <v>84</v>
      </c>
      <c r="AV1887" s="12" t="s">
        <v>84</v>
      </c>
      <c r="AW1887" s="12" t="s">
        <v>35</v>
      </c>
      <c r="AX1887" s="12" t="s">
        <v>72</v>
      </c>
      <c r="AY1887" s="248" t="s">
        <v>147</v>
      </c>
    </row>
    <row r="1888" s="12" customFormat="1">
      <c r="B1888" s="238"/>
      <c r="C1888" s="239"/>
      <c r="D1888" s="225" t="s">
        <v>158</v>
      </c>
      <c r="E1888" s="240" t="s">
        <v>21</v>
      </c>
      <c r="F1888" s="241" t="s">
        <v>2261</v>
      </c>
      <c r="G1888" s="239"/>
      <c r="H1888" s="242">
        <v>8</v>
      </c>
      <c r="I1888" s="243"/>
      <c r="J1888" s="239"/>
      <c r="K1888" s="239"/>
      <c r="L1888" s="244"/>
      <c r="M1888" s="245"/>
      <c r="N1888" s="246"/>
      <c r="O1888" s="246"/>
      <c r="P1888" s="246"/>
      <c r="Q1888" s="246"/>
      <c r="R1888" s="246"/>
      <c r="S1888" s="246"/>
      <c r="T1888" s="247"/>
      <c r="AT1888" s="248" t="s">
        <v>158</v>
      </c>
      <c r="AU1888" s="248" t="s">
        <v>84</v>
      </c>
      <c r="AV1888" s="12" t="s">
        <v>84</v>
      </c>
      <c r="AW1888" s="12" t="s">
        <v>35</v>
      </c>
      <c r="AX1888" s="12" t="s">
        <v>72</v>
      </c>
      <c r="AY1888" s="248" t="s">
        <v>147</v>
      </c>
    </row>
    <row r="1889" s="12" customFormat="1">
      <c r="B1889" s="238"/>
      <c r="C1889" s="239"/>
      <c r="D1889" s="225" t="s">
        <v>158</v>
      </c>
      <c r="E1889" s="240" t="s">
        <v>21</v>
      </c>
      <c r="F1889" s="241" t="s">
        <v>2218</v>
      </c>
      <c r="G1889" s="239"/>
      <c r="H1889" s="242">
        <v>1</v>
      </c>
      <c r="I1889" s="243"/>
      <c r="J1889" s="239"/>
      <c r="K1889" s="239"/>
      <c r="L1889" s="244"/>
      <c r="M1889" s="245"/>
      <c r="N1889" s="246"/>
      <c r="O1889" s="246"/>
      <c r="P1889" s="246"/>
      <c r="Q1889" s="246"/>
      <c r="R1889" s="246"/>
      <c r="S1889" s="246"/>
      <c r="T1889" s="247"/>
      <c r="AT1889" s="248" t="s">
        <v>158</v>
      </c>
      <c r="AU1889" s="248" t="s">
        <v>84</v>
      </c>
      <c r="AV1889" s="12" t="s">
        <v>84</v>
      </c>
      <c r="AW1889" s="12" t="s">
        <v>35</v>
      </c>
      <c r="AX1889" s="12" t="s">
        <v>72</v>
      </c>
      <c r="AY1889" s="248" t="s">
        <v>147</v>
      </c>
    </row>
    <row r="1890" s="12" customFormat="1">
      <c r="B1890" s="238"/>
      <c r="C1890" s="239"/>
      <c r="D1890" s="225" t="s">
        <v>158</v>
      </c>
      <c r="E1890" s="240" t="s">
        <v>21</v>
      </c>
      <c r="F1890" s="241" t="s">
        <v>2265</v>
      </c>
      <c r="G1890" s="239"/>
      <c r="H1890" s="242">
        <v>1</v>
      </c>
      <c r="I1890" s="243"/>
      <c r="J1890" s="239"/>
      <c r="K1890" s="239"/>
      <c r="L1890" s="244"/>
      <c r="M1890" s="245"/>
      <c r="N1890" s="246"/>
      <c r="O1890" s="246"/>
      <c r="P1890" s="246"/>
      <c r="Q1890" s="246"/>
      <c r="R1890" s="246"/>
      <c r="S1890" s="246"/>
      <c r="T1890" s="247"/>
      <c r="AT1890" s="248" t="s">
        <v>158</v>
      </c>
      <c r="AU1890" s="248" t="s">
        <v>84</v>
      </c>
      <c r="AV1890" s="12" t="s">
        <v>84</v>
      </c>
      <c r="AW1890" s="12" t="s">
        <v>35</v>
      </c>
      <c r="AX1890" s="12" t="s">
        <v>72</v>
      </c>
      <c r="AY1890" s="248" t="s">
        <v>147</v>
      </c>
    </row>
    <row r="1891" s="13" customFormat="1">
      <c r="B1891" s="249"/>
      <c r="C1891" s="250"/>
      <c r="D1891" s="225" t="s">
        <v>158</v>
      </c>
      <c r="E1891" s="251" t="s">
        <v>21</v>
      </c>
      <c r="F1891" s="252" t="s">
        <v>161</v>
      </c>
      <c r="G1891" s="250"/>
      <c r="H1891" s="253">
        <v>13</v>
      </c>
      <c r="I1891" s="254"/>
      <c r="J1891" s="250"/>
      <c r="K1891" s="250"/>
      <c r="L1891" s="255"/>
      <c r="M1891" s="256"/>
      <c r="N1891" s="257"/>
      <c r="O1891" s="257"/>
      <c r="P1891" s="257"/>
      <c r="Q1891" s="257"/>
      <c r="R1891" s="257"/>
      <c r="S1891" s="257"/>
      <c r="T1891" s="258"/>
      <c r="AT1891" s="259" t="s">
        <v>158</v>
      </c>
      <c r="AU1891" s="259" t="s">
        <v>84</v>
      </c>
      <c r="AV1891" s="13" t="s">
        <v>154</v>
      </c>
      <c r="AW1891" s="13" t="s">
        <v>35</v>
      </c>
      <c r="AX1891" s="13" t="s">
        <v>77</v>
      </c>
      <c r="AY1891" s="259" t="s">
        <v>147</v>
      </c>
    </row>
    <row r="1892" s="1" customFormat="1" ht="16.5" customHeight="1">
      <c r="B1892" s="45"/>
      <c r="C1892" s="260" t="s">
        <v>2407</v>
      </c>
      <c r="D1892" s="260" t="s">
        <v>237</v>
      </c>
      <c r="E1892" s="261" t="s">
        <v>2393</v>
      </c>
      <c r="F1892" s="262" t="s">
        <v>2394</v>
      </c>
      <c r="G1892" s="263" t="s">
        <v>443</v>
      </c>
      <c r="H1892" s="264">
        <v>5.4000000000000004</v>
      </c>
      <c r="I1892" s="265"/>
      <c r="J1892" s="266">
        <f>ROUND(I1892*H1892,2)</f>
        <v>0</v>
      </c>
      <c r="K1892" s="262" t="s">
        <v>153</v>
      </c>
      <c r="L1892" s="267"/>
      <c r="M1892" s="268" t="s">
        <v>21</v>
      </c>
      <c r="N1892" s="269" t="s">
        <v>43</v>
      </c>
      <c r="O1892" s="46"/>
      <c r="P1892" s="222">
        <f>O1892*H1892</f>
        <v>0</v>
      </c>
      <c r="Q1892" s="222">
        <v>0.0030000000000000001</v>
      </c>
      <c r="R1892" s="222">
        <f>Q1892*H1892</f>
        <v>0.016200000000000003</v>
      </c>
      <c r="S1892" s="222">
        <v>0</v>
      </c>
      <c r="T1892" s="223">
        <f>S1892*H1892</f>
        <v>0</v>
      </c>
      <c r="AR1892" s="23" t="s">
        <v>347</v>
      </c>
      <c r="AT1892" s="23" t="s">
        <v>237</v>
      </c>
      <c r="AU1892" s="23" t="s">
        <v>84</v>
      </c>
      <c r="AY1892" s="23" t="s">
        <v>147</v>
      </c>
      <c r="BE1892" s="224">
        <f>IF(N1892="základní",J1892,0)</f>
        <v>0</v>
      </c>
      <c r="BF1892" s="224">
        <f>IF(N1892="snížená",J1892,0)</f>
        <v>0</v>
      </c>
      <c r="BG1892" s="224">
        <f>IF(N1892="zákl. přenesená",J1892,0)</f>
        <v>0</v>
      </c>
      <c r="BH1892" s="224">
        <f>IF(N1892="sníž. přenesená",J1892,0)</f>
        <v>0</v>
      </c>
      <c r="BI1892" s="224">
        <f>IF(N1892="nulová",J1892,0)</f>
        <v>0</v>
      </c>
      <c r="BJ1892" s="23" t="s">
        <v>77</v>
      </c>
      <c r="BK1892" s="224">
        <f>ROUND(I1892*H1892,2)</f>
        <v>0</v>
      </c>
      <c r="BL1892" s="23" t="s">
        <v>248</v>
      </c>
      <c r="BM1892" s="23" t="s">
        <v>2408</v>
      </c>
    </row>
    <row r="1893" s="11" customFormat="1">
      <c r="B1893" s="228"/>
      <c r="C1893" s="229"/>
      <c r="D1893" s="225" t="s">
        <v>158</v>
      </c>
      <c r="E1893" s="230" t="s">
        <v>21</v>
      </c>
      <c r="F1893" s="231" t="s">
        <v>822</v>
      </c>
      <c r="G1893" s="229"/>
      <c r="H1893" s="230" t="s">
        <v>21</v>
      </c>
      <c r="I1893" s="232"/>
      <c r="J1893" s="229"/>
      <c r="K1893" s="229"/>
      <c r="L1893" s="233"/>
      <c r="M1893" s="234"/>
      <c r="N1893" s="235"/>
      <c r="O1893" s="235"/>
      <c r="P1893" s="235"/>
      <c r="Q1893" s="235"/>
      <c r="R1893" s="235"/>
      <c r="S1893" s="235"/>
      <c r="T1893" s="236"/>
      <c r="AT1893" s="237" t="s">
        <v>158</v>
      </c>
      <c r="AU1893" s="237" t="s">
        <v>84</v>
      </c>
      <c r="AV1893" s="11" t="s">
        <v>77</v>
      </c>
      <c r="AW1893" s="11" t="s">
        <v>35</v>
      </c>
      <c r="AX1893" s="11" t="s">
        <v>72</v>
      </c>
      <c r="AY1893" s="237" t="s">
        <v>147</v>
      </c>
    </row>
    <row r="1894" s="12" customFormat="1">
      <c r="B1894" s="238"/>
      <c r="C1894" s="239"/>
      <c r="D1894" s="225" t="s">
        <v>158</v>
      </c>
      <c r="E1894" s="240" t="s">
        <v>21</v>
      </c>
      <c r="F1894" s="241" t="s">
        <v>2409</v>
      </c>
      <c r="G1894" s="239"/>
      <c r="H1894" s="242">
        <v>2.7000000000000002</v>
      </c>
      <c r="I1894" s="243"/>
      <c r="J1894" s="239"/>
      <c r="K1894" s="239"/>
      <c r="L1894" s="244"/>
      <c r="M1894" s="245"/>
      <c r="N1894" s="246"/>
      <c r="O1894" s="246"/>
      <c r="P1894" s="246"/>
      <c r="Q1894" s="246"/>
      <c r="R1894" s="246"/>
      <c r="S1894" s="246"/>
      <c r="T1894" s="247"/>
      <c r="AT1894" s="248" t="s">
        <v>158</v>
      </c>
      <c r="AU1894" s="248" t="s">
        <v>84</v>
      </c>
      <c r="AV1894" s="12" t="s">
        <v>84</v>
      </c>
      <c r="AW1894" s="12" t="s">
        <v>35</v>
      </c>
      <c r="AX1894" s="12" t="s">
        <v>72</v>
      </c>
      <c r="AY1894" s="248" t="s">
        <v>147</v>
      </c>
    </row>
    <row r="1895" s="12" customFormat="1">
      <c r="B1895" s="238"/>
      <c r="C1895" s="239"/>
      <c r="D1895" s="225" t="s">
        <v>158</v>
      </c>
      <c r="E1895" s="240" t="s">
        <v>21</v>
      </c>
      <c r="F1895" s="241" t="s">
        <v>2410</v>
      </c>
      <c r="G1895" s="239"/>
      <c r="H1895" s="242">
        <v>1.3500000000000001</v>
      </c>
      <c r="I1895" s="243"/>
      <c r="J1895" s="239"/>
      <c r="K1895" s="239"/>
      <c r="L1895" s="244"/>
      <c r="M1895" s="245"/>
      <c r="N1895" s="246"/>
      <c r="O1895" s="246"/>
      <c r="P1895" s="246"/>
      <c r="Q1895" s="246"/>
      <c r="R1895" s="246"/>
      <c r="S1895" s="246"/>
      <c r="T1895" s="247"/>
      <c r="AT1895" s="248" t="s">
        <v>158</v>
      </c>
      <c r="AU1895" s="248" t="s">
        <v>84</v>
      </c>
      <c r="AV1895" s="12" t="s">
        <v>84</v>
      </c>
      <c r="AW1895" s="12" t="s">
        <v>35</v>
      </c>
      <c r="AX1895" s="12" t="s">
        <v>72</v>
      </c>
      <c r="AY1895" s="248" t="s">
        <v>147</v>
      </c>
    </row>
    <row r="1896" s="12" customFormat="1">
      <c r="B1896" s="238"/>
      <c r="C1896" s="239"/>
      <c r="D1896" s="225" t="s">
        <v>158</v>
      </c>
      <c r="E1896" s="240" t="s">
        <v>21</v>
      </c>
      <c r="F1896" s="241" t="s">
        <v>2411</v>
      </c>
      <c r="G1896" s="239"/>
      <c r="H1896" s="242">
        <v>1.3500000000000001</v>
      </c>
      <c r="I1896" s="243"/>
      <c r="J1896" s="239"/>
      <c r="K1896" s="239"/>
      <c r="L1896" s="244"/>
      <c r="M1896" s="245"/>
      <c r="N1896" s="246"/>
      <c r="O1896" s="246"/>
      <c r="P1896" s="246"/>
      <c r="Q1896" s="246"/>
      <c r="R1896" s="246"/>
      <c r="S1896" s="246"/>
      <c r="T1896" s="247"/>
      <c r="AT1896" s="248" t="s">
        <v>158</v>
      </c>
      <c r="AU1896" s="248" t="s">
        <v>84</v>
      </c>
      <c r="AV1896" s="12" t="s">
        <v>84</v>
      </c>
      <c r="AW1896" s="12" t="s">
        <v>35</v>
      </c>
      <c r="AX1896" s="12" t="s">
        <v>72</v>
      </c>
      <c r="AY1896" s="248" t="s">
        <v>147</v>
      </c>
    </row>
    <row r="1897" s="13" customFormat="1">
      <c r="B1897" s="249"/>
      <c r="C1897" s="250"/>
      <c r="D1897" s="225" t="s">
        <v>158</v>
      </c>
      <c r="E1897" s="251" t="s">
        <v>21</v>
      </c>
      <c r="F1897" s="252" t="s">
        <v>161</v>
      </c>
      <c r="G1897" s="250"/>
      <c r="H1897" s="253">
        <v>5.4000000000000004</v>
      </c>
      <c r="I1897" s="254"/>
      <c r="J1897" s="250"/>
      <c r="K1897" s="250"/>
      <c r="L1897" s="255"/>
      <c r="M1897" s="256"/>
      <c r="N1897" s="257"/>
      <c r="O1897" s="257"/>
      <c r="P1897" s="257"/>
      <c r="Q1897" s="257"/>
      <c r="R1897" s="257"/>
      <c r="S1897" s="257"/>
      <c r="T1897" s="258"/>
      <c r="AT1897" s="259" t="s">
        <v>158</v>
      </c>
      <c r="AU1897" s="259" t="s">
        <v>84</v>
      </c>
      <c r="AV1897" s="13" t="s">
        <v>154</v>
      </c>
      <c r="AW1897" s="13" t="s">
        <v>35</v>
      </c>
      <c r="AX1897" s="13" t="s">
        <v>77</v>
      </c>
      <c r="AY1897" s="259" t="s">
        <v>147</v>
      </c>
    </row>
    <row r="1898" s="1" customFormat="1" ht="16.5" customHeight="1">
      <c r="B1898" s="45"/>
      <c r="C1898" s="260" t="s">
        <v>2412</v>
      </c>
      <c r="D1898" s="260" t="s">
        <v>237</v>
      </c>
      <c r="E1898" s="261" t="s">
        <v>2413</v>
      </c>
      <c r="F1898" s="262" t="s">
        <v>2414</v>
      </c>
      <c r="G1898" s="263" t="s">
        <v>443</v>
      </c>
      <c r="H1898" s="264">
        <v>6</v>
      </c>
      <c r="I1898" s="265"/>
      <c r="J1898" s="266">
        <f>ROUND(I1898*H1898,2)</f>
        <v>0</v>
      </c>
      <c r="K1898" s="262" t="s">
        <v>153</v>
      </c>
      <c r="L1898" s="267"/>
      <c r="M1898" s="268" t="s">
        <v>21</v>
      </c>
      <c r="N1898" s="269" t="s">
        <v>43</v>
      </c>
      <c r="O1898" s="46"/>
      <c r="P1898" s="222">
        <f>O1898*H1898</f>
        <v>0</v>
      </c>
      <c r="Q1898" s="222">
        <v>0.0030000000000000001</v>
      </c>
      <c r="R1898" s="222">
        <f>Q1898*H1898</f>
        <v>0.018000000000000002</v>
      </c>
      <c r="S1898" s="222">
        <v>0</v>
      </c>
      <c r="T1898" s="223">
        <f>S1898*H1898</f>
        <v>0</v>
      </c>
      <c r="AR1898" s="23" t="s">
        <v>347</v>
      </c>
      <c r="AT1898" s="23" t="s">
        <v>237</v>
      </c>
      <c r="AU1898" s="23" t="s">
        <v>84</v>
      </c>
      <c r="AY1898" s="23" t="s">
        <v>147</v>
      </c>
      <c r="BE1898" s="224">
        <f>IF(N1898="základní",J1898,0)</f>
        <v>0</v>
      </c>
      <c r="BF1898" s="224">
        <f>IF(N1898="snížená",J1898,0)</f>
        <v>0</v>
      </c>
      <c r="BG1898" s="224">
        <f>IF(N1898="zákl. přenesená",J1898,0)</f>
        <v>0</v>
      </c>
      <c r="BH1898" s="224">
        <f>IF(N1898="sníž. přenesená",J1898,0)</f>
        <v>0</v>
      </c>
      <c r="BI1898" s="224">
        <f>IF(N1898="nulová",J1898,0)</f>
        <v>0</v>
      </c>
      <c r="BJ1898" s="23" t="s">
        <v>77</v>
      </c>
      <c r="BK1898" s="224">
        <f>ROUND(I1898*H1898,2)</f>
        <v>0</v>
      </c>
      <c r="BL1898" s="23" t="s">
        <v>248</v>
      </c>
      <c r="BM1898" s="23" t="s">
        <v>2415</v>
      </c>
    </row>
    <row r="1899" s="12" customFormat="1">
      <c r="B1899" s="238"/>
      <c r="C1899" s="239"/>
      <c r="D1899" s="225" t="s">
        <v>158</v>
      </c>
      <c r="E1899" s="240" t="s">
        <v>21</v>
      </c>
      <c r="F1899" s="241" t="s">
        <v>2416</v>
      </c>
      <c r="G1899" s="239"/>
      <c r="H1899" s="242">
        <v>6</v>
      </c>
      <c r="I1899" s="243"/>
      <c r="J1899" s="239"/>
      <c r="K1899" s="239"/>
      <c r="L1899" s="244"/>
      <c r="M1899" s="245"/>
      <c r="N1899" s="246"/>
      <c r="O1899" s="246"/>
      <c r="P1899" s="246"/>
      <c r="Q1899" s="246"/>
      <c r="R1899" s="246"/>
      <c r="S1899" s="246"/>
      <c r="T1899" s="247"/>
      <c r="AT1899" s="248" t="s">
        <v>158</v>
      </c>
      <c r="AU1899" s="248" t="s">
        <v>84</v>
      </c>
      <c r="AV1899" s="12" t="s">
        <v>84</v>
      </c>
      <c r="AW1899" s="12" t="s">
        <v>35</v>
      </c>
      <c r="AX1899" s="12" t="s">
        <v>72</v>
      </c>
      <c r="AY1899" s="248" t="s">
        <v>147</v>
      </c>
    </row>
    <row r="1900" s="13" customFormat="1">
      <c r="B1900" s="249"/>
      <c r="C1900" s="250"/>
      <c r="D1900" s="225" t="s">
        <v>158</v>
      </c>
      <c r="E1900" s="251" t="s">
        <v>21</v>
      </c>
      <c r="F1900" s="252" t="s">
        <v>161</v>
      </c>
      <c r="G1900" s="250"/>
      <c r="H1900" s="253">
        <v>6</v>
      </c>
      <c r="I1900" s="254"/>
      <c r="J1900" s="250"/>
      <c r="K1900" s="250"/>
      <c r="L1900" s="255"/>
      <c r="M1900" s="256"/>
      <c r="N1900" s="257"/>
      <c r="O1900" s="257"/>
      <c r="P1900" s="257"/>
      <c r="Q1900" s="257"/>
      <c r="R1900" s="257"/>
      <c r="S1900" s="257"/>
      <c r="T1900" s="258"/>
      <c r="AT1900" s="259" t="s">
        <v>158</v>
      </c>
      <c r="AU1900" s="259" t="s">
        <v>84</v>
      </c>
      <c r="AV1900" s="13" t="s">
        <v>154</v>
      </c>
      <c r="AW1900" s="13" t="s">
        <v>35</v>
      </c>
      <c r="AX1900" s="13" t="s">
        <v>77</v>
      </c>
      <c r="AY1900" s="259" t="s">
        <v>147</v>
      </c>
    </row>
    <row r="1901" s="1" customFormat="1" ht="16.5" customHeight="1">
      <c r="B1901" s="45"/>
      <c r="C1901" s="260" t="s">
        <v>2417</v>
      </c>
      <c r="D1901" s="260" t="s">
        <v>237</v>
      </c>
      <c r="E1901" s="261" t="s">
        <v>2399</v>
      </c>
      <c r="F1901" s="262" t="s">
        <v>2400</v>
      </c>
      <c r="G1901" s="263" t="s">
        <v>443</v>
      </c>
      <c r="H1901" s="264">
        <v>7.5</v>
      </c>
      <c r="I1901" s="265"/>
      <c r="J1901" s="266">
        <f>ROUND(I1901*H1901,2)</f>
        <v>0</v>
      </c>
      <c r="K1901" s="262" t="s">
        <v>153</v>
      </c>
      <c r="L1901" s="267"/>
      <c r="M1901" s="268" t="s">
        <v>21</v>
      </c>
      <c r="N1901" s="269" t="s">
        <v>43</v>
      </c>
      <c r="O1901" s="46"/>
      <c r="P1901" s="222">
        <f>O1901*H1901</f>
        <v>0</v>
      </c>
      <c r="Q1901" s="222">
        <v>0.0050000000000000001</v>
      </c>
      <c r="R1901" s="222">
        <f>Q1901*H1901</f>
        <v>0.037499999999999999</v>
      </c>
      <c r="S1901" s="222">
        <v>0</v>
      </c>
      <c r="T1901" s="223">
        <f>S1901*H1901</f>
        <v>0</v>
      </c>
      <c r="AR1901" s="23" t="s">
        <v>347</v>
      </c>
      <c r="AT1901" s="23" t="s">
        <v>237</v>
      </c>
      <c r="AU1901" s="23" t="s">
        <v>84</v>
      </c>
      <c r="AY1901" s="23" t="s">
        <v>147</v>
      </c>
      <c r="BE1901" s="224">
        <f>IF(N1901="základní",J1901,0)</f>
        <v>0</v>
      </c>
      <c r="BF1901" s="224">
        <f>IF(N1901="snížená",J1901,0)</f>
        <v>0</v>
      </c>
      <c r="BG1901" s="224">
        <f>IF(N1901="zákl. přenesená",J1901,0)</f>
        <v>0</v>
      </c>
      <c r="BH1901" s="224">
        <f>IF(N1901="sníž. přenesená",J1901,0)</f>
        <v>0</v>
      </c>
      <c r="BI1901" s="224">
        <f>IF(N1901="nulová",J1901,0)</f>
        <v>0</v>
      </c>
      <c r="BJ1901" s="23" t="s">
        <v>77</v>
      </c>
      <c r="BK1901" s="224">
        <f>ROUND(I1901*H1901,2)</f>
        <v>0</v>
      </c>
      <c r="BL1901" s="23" t="s">
        <v>248</v>
      </c>
      <c r="BM1901" s="23" t="s">
        <v>2418</v>
      </c>
    </row>
    <row r="1902" s="12" customFormat="1">
      <c r="B1902" s="238"/>
      <c r="C1902" s="239"/>
      <c r="D1902" s="225" t="s">
        <v>158</v>
      </c>
      <c r="E1902" s="240" t="s">
        <v>21</v>
      </c>
      <c r="F1902" s="241" t="s">
        <v>2416</v>
      </c>
      <c r="G1902" s="239"/>
      <c r="H1902" s="242">
        <v>6</v>
      </c>
      <c r="I1902" s="243"/>
      <c r="J1902" s="239"/>
      <c r="K1902" s="239"/>
      <c r="L1902" s="244"/>
      <c r="M1902" s="245"/>
      <c r="N1902" s="246"/>
      <c r="O1902" s="246"/>
      <c r="P1902" s="246"/>
      <c r="Q1902" s="246"/>
      <c r="R1902" s="246"/>
      <c r="S1902" s="246"/>
      <c r="T1902" s="247"/>
      <c r="AT1902" s="248" t="s">
        <v>158</v>
      </c>
      <c r="AU1902" s="248" t="s">
        <v>84</v>
      </c>
      <c r="AV1902" s="12" t="s">
        <v>84</v>
      </c>
      <c r="AW1902" s="12" t="s">
        <v>35</v>
      </c>
      <c r="AX1902" s="12" t="s">
        <v>72</v>
      </c>
      <c r="AY1902" s="248" t="s">
        <v>147</v>
      </c>
    </row>
    <row r="1903" s="12" customFormat="1">
      <c r="B1903" s="238"/>
      <c r="C1903" s="239"/>
      <c r="D1903" s="225" t="s">
        <v>158</v>
      </c>
      <c r="E1903" s="240" t="s">
        <v>21</v>
      </c>
      <c r="F1903" s="241" t="s">
        <v>2419</v>
      </c>
      <c r="G1903" s="239"/>
      <c r="H1903" s="242">
        <v>1.5</v>
      </c>
      <c r="I1903" s="243"/>
      <c r="J1903" s="239"/>
      <c r="K1903" s="239"/>
      <c r="L1903" s="244"/>
      <c r="M1903" s="245"/>
      <c r="N1903" s="246"/>
      <c r="O1903" s="246"/>
      <c r="P1903" s="246"/>
      <c r="Q1903" s="246"/>
      <c r="R1903" s="246"/>
      <c r="S1903" s="246"/>
      <c r="T1903" s="247"/>
      <c r="AT1903" s="248" t="s">
        <v>158</v>
      </c>
      <c r="AU1903" s="248" t="s">
        <v>84</v>
      </c>
      <c r="AV1903" s="12" t="s">
        <v>84</v>
      </c>
      <c r="AW1903" s="12" t="s">
        <v>35</v>
      </c>
      <c r="AX1903" s="12" t="s">
        <v>72</v>
      </c>
      <c r="AY1903" s="248" t="s">
        <v>147</v>
      </c>
    </row>
    <row r="1904" s="13" customFormat="1">
      <c r="B1904" s="249"/>
      <c r="C1904" s="250"/>
      <c r="D1904" s="225" t="s">
        <v>158</v>
      </c>
      <c r="E1904" s="251" t="s">
        <v>21</v>
      </c>
      <c r="F1904" s="252" t="s">
        <v>161</v>
      </c>
      <c r="G1904" s="250"/>
      <c r="H1904" s="253">
        <v>7.5</v>
      </c>
      <c r="I1904" s="254"/>
      <c r="J1904" s="250"/>
      <c r="K1904" s="250"/>
      <c r="L1904" s="255"/>
      <c r="M1904" s="256"/>
      <c r="N1904" s="257"/>
      <c r="O1904" s="257"/>
      <c r="P1904" s="257"/>
      <c r="Q1904" s="257"/>
      <c r="R1904" s="257"/>
      <c r="S1904" s="257"/>
      <c r="T1904" s="258"/>
      <c r="AT1904" s="259" t="s">
        <v>158</v>
      </c>
      <c r="AU1904" s="259" t="s">
        <v>84</v>
      </c>
      <c r="AV1904" s="13" t="s">
        <v>154</v>
      </c>
      <c r="AW1904" s="13" t="s">
        <v>35</v>
      </c>
      <c r="AX1904" s="13" t="s">
        <v>77</v>
      </c>
      <c r="AY1904" s="259" t="s">
        <v>147</v>
      </c>
    </row>
    <row r="1905" s="1" customFormat="1" ht="25.5" customHeight="1">
      <c r="B1905" s="45"/>
      <c r="C1905" s="213" t="s">
        <v>2420</v>
      </c>
      <c r="D1905" s="213" t="s">
        <v>149</v>
      </c>
      <c r="E1905" s="214" t="s">
        <v>2421</v>
      </c>
      <c r="F1905" s="215" t="s">
        <v>2422</v>
      </c>
      <c r="G1905" s="216" t="s">
        <v>367</v>
      </c>
      <c r="H1905" s="217">
        <v>7</v>
      </c>
      <c r="I1905" s="218"/>
      <c r="J1905" s="219">
        <f>ROUND(I1905*H1905,2)</f>
        <v>0</v>
      </c>
      <c r="K1905" s="215" t="s">
        <v>153</v>
      </c>
      <c r="L1905" s="71"/>
      <c r="M1905" s="220" t="s">
        <v>21</v>
      </c>
      <c r="N1905" s="221" t="s">
        <v>43</v>
      </c>
      <c r="O1905" s="46"/>
      <c r="P1905" s="222">
        <f>O1905*H1905</f>
        <v>0</v>
      </c>
      <c r="Q1905" s="222">
        <v>0</v>
      </c>
      <c r="R1905" s="222">
        <f>Q1905*H1905</f>
        <v>0</v>
      </c>
      <c r="S1905" s="222">
        <v>0</v>
      </c>
      <c r="T1905" s="223">
        <f>S1905*H1905</f>
        <v>0</v>
      </c>
      <c r="AR1905" s="23" t="s">
        <v>248</v>
      </c>
      <c r="AT1905" s="23" t="s">
        <v>149</v>
      </c>
      <c r="AU1905" s="23" t="s">
        <v>84</v>
      </c>
      <c r="AY1905" s="23" t="s">
        <v>147</v>
      </c>
      <c r="BE1905" s="224">
        <f>IF(N1905="základní",J1905,0)</f>
        <v>0</v>
      </c>
      <c r="BF1905" s="224">
        <f>IF(N1905="snížená",J1905,0)</f>
        <v>0</v>
      </c>
      <c r="BG1905" s="224">
        <f>IF(N1905="zákl. přenesená",J1905,0)</f>
        <v>0</v>
      </c>
      <c r="BH1905" s="224">
        <f>IF(N1905="sníž. přenesená",J1905,0)</f>
        <v>0</v>
      </c>
      <c r="BI1905" s="224">
        <f>IF(N1905="nulová",J1905,0)</f>
        <v>0</v>
      </c>
      <c r="BJ1905" s="23" t="s">
        <v>77</v>
      </c>
      <c r="BK1905" s="224">
        <f>ROUND(I1905*H1905,2)</f>
        <v>0</v>
      </c>
      <c r="BL1905" s="23" t="s">
        <v>248</v>
      </c>
      <c r="BM1905" s="23" t="s">
        <v>2423</v>
      </c>
    </row>
    <row r="1906" s="1" customFormat="1">
      <c r="B1906" s="45"/>
      <c r="C1906" s="73"/>
      <c r="D1906" s="225" t="s">
        <v>156</v>
      </c>
      <c r="E1906" s="73"/>
      <c r="F1906" s="226" t="s">
        <v>2390</v>
      </c>
      <c r="G1906" s="73"/>
      <c r="H1906" s="73"/>
      <c r="I1906" s="184"/>
      <c r="J1906" s="73"/>
      <c r="K1906" s="73"/>
      <c r="L1906" s="71"/>
      <c r="M1906" s="227"/>
      <c r="N1906" s="46"/>
      <c r="O1906" s="46"/>
      <c r="P1906" s="46"/>
      <c r="Q1906" s="46"/>
      <c r="R1906" s="46"/>
      <c r="S1906" s="46"/>
      <c r="T1906" s="94"/>
      <c r="AT1906" s="23" t="s">
        <v>156</v>
      </c>
      <c r="AU1906" s="23" t="s">
        <v>84</v>
      </c>
    </row>
    <row r="1907" s="11" customFormat="1">
      <c r="B1907" s="228"/>
      <c r="C1907" s="229"/>
      <c r="D1907" s="225" t="s">
        <v>158</v>
      </c>
      <c r="E1907" s="230" t="s">
        <v>21</v>
      </c>
      <c r="F1907" s="231" t="s">
        <v>822</v>
      </c>
      <c r="G1907" s="229"/>
      <c r="H1907" s="230" t="s">
        <v>21</v>
      </c>
      <c r="I1907" s="232"/>
      <c r="J1907" s="229"/>
      <c r="K1907" s="229"/>
      <c r="L1907" s="233"/>
      <c r="M1907" s="234"/>
      <c r="N1907" s="235"/>
      <c r="O1907" s="235"/>
      <c r="P1907" s="235"/>
      <c r="Q1907" s="235"/>
      <c r="R1907" s="235"/>
      <c r="S1907" s="235"/>
      <c r="T1907" s="236"/>
      <c r="AT1907" s="237" t="s">
        <v>158</v>
      </c>
      <c r="AU1907" s="237" t="s">
        <v>84</v>
      </c>
      <c r="AV1907" s="11" t="s">
        <v>77</v>
      </c>
      <c r="AW1907" s="11" t="s">
        <v>35</v>
      </c>
      <c r="AX1907" s="11" t="s">
        <v>72</v>
      </c>
      <c r="AY1907" s="237" t="s">
        <v>147</v>
      </c>
    </row>
    <row r="1908" s="12" customFormat="1">
      <c r="B1908" s="238"/>
      <c r="C1908" s="239"/>
      <c r="D1908" s="225" t="s">
        <v>158</v>
      </c>
      <c r="E1908" s="240" t="s">
        <v>21</v>
      </c>
      <c r="F1908" s="241" t="s">
        <v>2256</v>
      </c>
      <c r="G1908" s="239"/>
      <c r="H1908" s="242">
        <v>6</v>
      </c>
      <c r="I1908" s="243"/>
      <c r="J1908" s="239"/>
      <c r="K1908" s="239"/>
      <c r="L1908" s="244"/>
      <c r="M1908" s="245"/>
      <c r="N1908" s="246"/>
      <c r="O1908" s="246"/>
      <c r="P1908" s="246"/>
      <c r="Q1908" s="246"/>
      <c r="R1908" s="246"/>
      <c r="S1908" s="246"/>
      <c r="T1908" s="247"/>
      <c r="AT1908" s="248" t="s">
        <v>158</v>
      </c>
      <c r="AU1908" s="248" t="s">
        <v>84</v>
      </c>
      <c r="AV1908" s="12" t="s">
        <v>84</v>
      </c>
      <c r="AW1908" s="12" t="s">
        <v>35</v>
      </c>
      <c r="AX1908" s="12" t="s">
        <v>72</v>
      </c>
      <c r="AY1908" s="248" t="s">
        <v>147</v>
      </c>
    </row>
    <row r="1909" s="12" customFormat="1">
      <c r="B1909" s="238"/>
      <c r="C1909" s="239"/>
      <c r="D1909" s="225" t="s">
        <v>158</v>
      </c>
      <c r="E1909" s="240" t="s">
        <v>21</v>
      </c>
      <c r="F1909" s="241" t="s">
        <v>2270</v>
      </c>
      <c r="G1909" s="239"/>
      <c r="H1909" s="242">
        <v>1</v>
      </c>
      <c r="I1909" s="243"/>
      <c r="J1909" s="239"/>
      <c r="K1909" s="239"/>
      <c r="L1909" s="244"/>
      <c r="M1909" s="245"/>
      <c r="N1909" s="246"/>
      <c r="O1909" s="246"/>
      <c r="P1909" s="246"/>
      <c r="Q1909" s="246"/>
      <c r="R1909" s="246"/>
      <c r="S1909" s="246"/>
      <c r="T1909" s="247"/>
      <c r="AT1909" s="248" t="s">
        <v>158</v>
      </c>
      <c r="AU1909" s="248" t="s">
        <v>84</v>
      </c>
      <c r="AV1909" s="12" t="s">
        <v>84</v>
      </c>
      <c r="AW1909" s="12" t="s">
        <v>35</v>
      </c>
      <c r="AX1909" s="12" t="s">
        <v>72</v>
      </c>
      <c r="AY1909" s="248" t="s">
        <v>147</v>
      </c>
    </row>
    <row r="1910" s="13" customFormat="1">
      <c r="B1910" s="249"/>
      <c r="C1910" s="250"/>
      <c r="D1910" s="225" t="s">
        <v>158</v>
      </c>
      <c r="E1910" s="251" t="s">
        <v>21</v>
      </c>
      <c r="F1910" s="252" t="s">
        <v>161</v>
      </c>
      <c r="G1910" s="250"/>
      <c r="H1910" s="253">
        <v>7</v>
      </c>
      <c r="I1910" s="254"/>
      <c r="J1910" s="250"/>
      <c r="K1910" s="250"/>
      <c r="L1910" s="255"/>
      <c r="M1910" s="256"/>
      <c r="N1910" s="257"/>
      <c r="O1910" s="257"/>
      <c r="P1910" s="257"/>
      <c r="Q1910" s="257"/>
      <c r="R1910" s="257"/>
      <c r="S1910" s="257"/>
      <c r="T1910" s="258"/>
      <c r="AT1910" s="259" t="s">
        <v>158</v>
      </c>
      <c r="AU1910" s="259" t="s">
        <v>84</v>
      </c>
      <c r="AV1910" s="13" t="s">
        <v>154</v>
      </c>
      <c r="AW1910" s="13" t="s">
        <v>35</v>
      </c>
      <c r="AX1910" s="13" t="s">
        <v>77</v>
      </c>
      <c r="AY1910" s="259" t="s">
        <v>147</v>
      </c>
    </row>
    <row r="1911" s="1" customFormat="1" ht="16.5" customHeight="1">
      <c r="B1911" s="45"/>
      <c r="C1911" s="260" t="s">
        <v>2424</v>
      </c>
      <c r="D1911" s="260" t="s">
        <v>237</v>
      </c>
      <c r="E1911" s="261" t="s">
        <v>2413</v>
      </c>
      <c r="F1911" s="262" t="s">
        <v>2414</v>
      </c>
      <c r="G1911" s="263" t="s">
        <v>443</v>
      </c>
      <c r="H1911" s="264">
        <v>2.3199999999999998</v>
      </c>
      <c r="I1911" s="265"/>
      <c r="J1911" s="266">
        <f>ROUND(I1911*H1911,2)</f>
        <v>0</v>
      </c>
      <c r="K1911" s="262" t="s">
        <v>153</v>
      </c>
      <c r="L1911" s="267"/>
      <c r="M1911" s="268" t="s">
        <v>21</v>
      </c>
      <c r="N1911" s="269" t="s">
        <v>43</v>
      </c>
      <c r="O1911" s="46"/>
      <c r="P1911" s="222">
        <f>O1911*H1911</f>
        <v>0</v>
      </c>
      <c r="Q1911" s="222">
        <v>0.0030000000000000001</v>
      </c>
      <c r="R1911" s="222">
        <f>Q1911*H1911</f>
        <v>0.00696</v>
      </c>
      <c r="S1911" s="222">
        <v>0</v>
      </c>
      <c r="T1911" s="223">
        <f>S1911*H1911</f>
        <v>0</v>
      </c>
      <c r="AR1911" s="23" t="s">
        <v>347</v>
      </c>
      <c r="AT1911" s="23" t="s">
        <v>237</v>
      </c>
      <c r="AU1911" s="23" t="s">
        <v>84</v>
      </c>
      <c r="AY1911" s="23" t="s">
        <v>147</v>
      </c>
      <c r="BE1911" s="224">
        <f>IF(N1911="základní",J1911,0)</f>
        <v>0</v>
      </c>
      <c r="BF1911" s="224">
        <f>IF(N1911="snížená",J1911,0)</f>
        <v>0</v>
      </c>
      <c r="BG1911" s="224">
        <f>IF(N1911="zákl. přenesená",J1911,0)</f>
        <v>0</v>
      </c>
      <c r="BH1911" s="224">
        <f>IF(N1911="sníž. přenesená",J1911,0)</f>
        <v>0</v>
      </c>
      <c r="BI1911" s="224">
        <f>IF(N1911="nulová",J1911,0)</f>
        <v>0</v>
      </c>
      <c r="BJ1911" s="23" t="s">
        <v>77</v>
      </c>
      <c r="BK1911" s="224">
        <f>ROUND(I1911*H1911,2)</f>
        <v>0</v>
      </c>
      <c r="BL1911" s="23" t="s">
        <v>248</v>
      </c>
      <c r="BM1911" s="23" t="s">
        <v>2425</v>
      </c>
    </row>
    <row r="1912" s="12" customFormat="1">
      <c r="B1912" s="238"/>
      <c r="C1912" s="239"/>
      <c r="D1912" s="225" t="s">
        <v>158</v>
      </c>
      <c r="E1912" s="240" t="s">
        <v>21</v>
      </c>
      <c r="F1912" s="241" t="s">
        <v>2426</v>
      </c>
      <c r="G1912" s="239"/>
      <c r="H1912" s="242">
        <v>2.3199999999999998</v>
      </c>
      <c r="I1912" s="243"/>
      <c r="J1912" s="239"/>
      <c r="K1912" s="239"/>
      <c r="L1912" s="244"/>
      <c r="M1912" s="245"/>
      <c r="N1912" s="246"/>
      <c r="O1912" s="246"/>
      <c r="P1912" s="246"/>
      <c r="Q1912" s="246"/>
      <c r="R1912" s="246"/>
      <c r="S1912" s="246"/>
      <c r="T1912" s="247"/>
      <c r="AT1912" s="248" t="s">
        <v>158</v>
      </c>
      <c r="AU1912" s="248" t="s">
        <v>84</v>
      </c>
      <c r="AV1912" s="12" t="s">
        <v>84</v>
      </c>
      <c r="AW1912" s="12" t="s">
        <v>35</v>
      </c>
      <c r="AX1912" s="12" t="s">
        <v>72</v>
      </c>
      <c r="AY1912" s="248" t="s">
        <v>147</v>
      </c>
    </row>
    <row r="1913" s="13" customFormat="1">
      <c r="B1913" s="249"/>
      <c r="C1913" s="250"/>
      <c r="D1913" s="225" t="s">
        <v>158</v>
      </c>
      <c r="E1913" s="251" t="s">
        <v>21</v>
      </c>
      <c r="F1913" s="252" t="s">
        <v>161</v>
      </c>
      <c r="G1913" s="250"/>
      <c r="H1913" s="253">
        <v>2.3199999999999998</v>
      </c>
      <c r="I1913" s="254"/>
      <c r="J1913" s="250"/>
      <c r="K1913" s="250"/>
      <c r="L1913" s="255"/>
      <c r="M1913" s="256"/>
      <c r="N1913" s="257"/>
      <c r="O1913" s="257"/>
      <c r="P1913" s="257"/>
      <c r="Q1913" s="257"/>
      <c r="R1913" s="257"/>
      <c r="S1913" s="257"/>
      <c r="T1913" s="258"/>
      <c r="AT1913" s="259" t="s">
        <v>158</v>
      </c>
      <c r="AU1913" s="259" t="s">
        <v>84</v>
      </c>
      <c r="AV1913" s="13" t="s">
        <v>154</v>
      </c>
      <c r="AW1913" s="13" t="s">
        <v>35</v>
      </c>
      <c r="AX1913" s="13" t="s">
        <v>77</v>
      </c>
      <c r="AY1913" s="259" t="s">
        <v>147</v>
      </c>
    </row>
    <row r="1914" s="1" customFormat="1" ht="16.5" customHeight="1">
      <c r="B1914" s="45"/>
      <c r="C1914" s="260" t="s">
        <v>2427</v>
      </c>
      <c r="D1914" s="260" t="s">
        <v>237</v>
      </c>
      <c r="E1914" s="261" t="s">
        <v>2399</v>
      </c>
      <c r="F1914" s="262" t="s">
        <v>2400</v>
      </c>
      <c r="G1914" s="263" t="s">
        <v>443</v>
      </c>
      <c r="H1914" s="264">
        <v>12.6</v>
      </c>
      <c r="I1914" s="265"/>
      <c r="J1914" s="266">
        <f>ROUND(I1914*H1914,2)</f>
        <v>0</v>
      </c>
      <c r="K1914" s="262" t="s">
        <v>153</v>
      </c>
      <c r="L1914" s="267"/>
      <c r="M1914" s="268" t="s">
        <v>21</v>
      </c>
      <c r="N1914" s="269" t="s">
        <v>43</v>
      </c>
      <c r="O1914" s="46"/>
      <c r="P1914" s="222">
        <f>O1914*H1914</f>
        <v>0</v>
      </c>
      <c r="Q1914" s="222">
        <v>0.0050000000000000001</v>
      </c>
      <c r="R1914" s="222">
        <f>Q1914*H1914</f>
        <v>0.063</v>
      </c>
      <c r="S1914" s="222">
        <v>0</v>
      </c>
      <c r="T1914" s="223">
        <f>S1914*H1914</f>
        <v>0</v>
      </c>
      <c r="AR1914" s="23" t="s">
        <v>347</v>
      </c>
      <c r="AT1914" s="23" t="s">
        <v>237</v>
      </c>
      <c r="AU1914" s="23" t="s">
        <v>84</v>
      </c>
      <c r="AY1914" s="23" t="s">
        <v>147</v>
      </c>
      <c r="BE1914" s="224">
        <f>IF(N1914="základní",J1914,0)</f>
        <v>0</v>
      </c>
      <c r="BF1914" s="224">
        <f>IF(N1914="snížená",J1914,0)</f>
        <v>0</v>
      </c>
      <c r="BG1914" s="224">
        <f>IF(N1914="zákl. přenesená",J1914,0)</f>
        <v>0</v>
      </c>
      <c r="BH1914" s="224">
        <f>IF(N1914="sníž. přenesená",J1914,0)</f>
        <v>0</v>
      </c>
      <c r="BI1914" s="224">
        <f>IF(N1914="nulová",J1914,0)</f>
        <v>0</v>
      </c>
      <c r="BJ1914" s="23" t="s">
        <v>77</v>
      </c>
      <c r="BK1914" s="224">
        <f>ROUND(I1914*H1914,2)</f>
        <v>0</v>
      </c>
      <c r="BL1914" s="23" t="s">
        <v>248</v>
      </c>
      <c r="BM1914" s="23" t="s">
        <v>2428</v>
      </c>
    </row>
    <row r="1915" s="12" customFormat="1">
      <c r="B1915" s="238"/>
      <c r="C1915" s="239"/>
      <c r="D1915" s="225" t="s">
        <v>158</v>
      </c>
      <c r="E1915" s="240" t="s">
        <v>21</v>
      </c>
      <c r="F1915" s="241" t="s">
        <v>2429</v>
      </c>
      <c r="G1915" s="239"/>
      <c r="H1915" s="242">
        <v>12.6</v>
      </c>
      <c r="I1915" s="243"/>
      <c r="J1915" s="239"/>
      <c r="K1915" s="239"/>
      <c r="L1915" s="244"/>
      <c r="M1915" s="245"/>
      <c r="N1915" s="246"/>
      <c r="O1915" s="246"/>
      <c r="P1915" s="246"/>
      <c r="Q1915" s="246"/>
      <c r="R1915" s="246"/>
      <c r="S1915" s="246"/>
      <c r="T1915" s="247"/>
      <c r="AT1915" s="248" t="s">
        <v>158</v>
      </c>
      <c r="AU1915" s="248" t="s">
        <v>84</v>
      </c>
      <c r="AV1915" s="12" t="s">
        <v>84</v>
      </c>
      <c r="AW1915" s="12" t="s">
        <v>35</v>
      </c>
      <c r="AX1915" s="12" t="s">
        <v>77</v>
      </c>
      <c r="AY1915" s="248" t="s">
        <v>147</v>
      </c>
    </row>
    <row r="1916" s="1" customFormat="1" ht="25.5" customHeight="1">
      <c r="B1916" s="45"/>
      <c r="C1916" s="213" t="s">
        <v>2430</v>
      </c>
      <c r="D1916" s="213" t="s">
        <v>149</v>
      </c>
      <c r="E1916" s="214" t="s">
        <v>2431</v>
      </c>
      <c r="F1916" s="215" t="s">
        <v>2432</v>
      </c>
      <c r="G1916" s="216" t="s">
        <v>367</v>
      </c>
      <c r="H1916" s="217">
        <v>1</v>
      </c>
      <c r="I1916" s="218"/>
      <c r="J1916" s="219">
        <f>ROUND(I1916*H1916,2)</f>
        <v>0</v>
      </c>
      <c r="K1916" s="215" t="s">
        <v>153</v>
      </c>
      <c r="L1916" s="71"/>
      <c r="M1916" s="220" t="s">
        <v>21</v>
      </c>
      <c r="N1916" s="221" t="s">
        <v>43</v>
      </c>
      <c r="O1916" s="46"/>
      <c r="P1916" s="222">
        <f>O1916*H1916</f>
        <v>0</v>
      </c>
      <c r="Q1916" s="222">
        <v>0</v>
      </c>
      <c r="R1916" s="222">
        <f>Q1916*H1916</f>
        <v>0</v>
      </c>
      <c r="S1916" s="222">
        <v>0</v>
      </c>
      <c r="T1916" s="223">
        <f>S1916*H1916</f>
        <v>0</v>
      </c>
      <c r="AR1916" s="23" t="s">
        <v>248</v>
      </c>
      <c r="AT1916" s="23" t="s">
        <v>149</v>
      </c>
      <c r="AU1916" s="23" t="s">
        <v>84</v>
      </c>
      <c r="AY1916" s="23" t="s">
        <v>147</v>
      </c>
      <c r="BE1916" s="224">
        <f>IF(N1916="základní",J1916,0)</f>
        <v>0</v>
      </c>
      <c r="BF1916" s="224">
        <f>IF(N1916="snížená",J1916,0)</f>
        <v>0</v>
      </c>
      <c r="BG1916" s="224">
        <f>IF(N1916="zákl. přenesená",J1916,0)</f>
        <v>0</v>
      </c>
      <c r="BH1916" s="224">
        <f>IF(N1916="sníž. přenesená",J1916,0)</f>
        <v>0</v>
      </c>
      <c r="BI1916" s="224">
        <f>IF(N1916="nulová",J1916,0)</f>
        <v>0</v>
      </c>
      <c r="BJ1916" s="23" t="s">
        <v>77</v>
      </c>
      <c r="BK1916" s="224">
        <f>ROUND(I1916*H1916,2)</f>
        <v>0</v>
      </c>
      <c r="BL1916" s="23" t="s">
        <v>248</v>
      </c>
      <c r="BM1916" s="23" t="s">
        <v>2433</v>
      </c>
    </row>
    <row r="1917" s="1" customFormat="1">
      <c r="B1917" s="45"/>
      <c r="C1917" s="73"/>
      <c r="D1917" s="225" t="s">
        <v>156</v>
      </c>
      <c r="E1917" s="73"/>
      <c r="F1917" s="226" t="s">
        <v>2390</v>
      </c>
      <c r="G1917" s="73"/>
      <c r="H1917" s="73"/>
      <c r="I1917" s="184"/>
      <c r="J1917" s="73"/>
      <c r="K1917" s="73"/>
      <c r="L1917" s="71"/>
      <c r="M1917" s="227"/>
      <c r="N1917" s="46"/>
      <c r="O1917" s="46"/>
      <c r="P1917" s="46"/>
      <c r="Q1917" s="46"/>
      <c r="R1917" s="46"/>
      <c r="S1917" s="46"/>
      <c r="T1917" s="94"/>
      <c r="AT1917" s="23" t="s">
        <v>156</v>
      </c>
      <c r="AU1917" s="23" t="s">
        <v>84</v>
      </c>
    </row>
    <row r="1918" s="11" customFormat="1">
      <c r="B1918" s="228"/>
      <c r="C1918" s="229"/>
      <c r="D1918" s="225" t="s">
        <v>158</v>
      </c>
      <c r="E1918" s="230" t="s">
        <v>21</v>
      </c>
      <c r="F1918" s="231" t="s">
        <v>822</v>
      </c>
      <c r="G1918" s="229"/>
      <c r="H1918" s="230" t="s">
        <v>21</v>
      </c>
      <c r="I1918" s="232"/>
      <c r="J1918" s="229"/>
      <c r="K1918" s="229"/>
      <c r="L1918" s="233"/>
      <c r="M1918" s="234"/>
      <c r="N1918" s="235"/>
      <c r="O1918" s="235"/>
      <c r="P1918" s="235"/>
      <c r="Q1918" s="235"/>
      <c r="R1918" s="235"/>
      <c r="S1918" s="235"/>
      <c r="T1918" s="236"/>
      <c r="AT1918" s="237" t="s">
        <v>158</v>
      </c>
      <c r="AU1918" s="237" t="s">
        <v>84</v>
      </c>
      <c r="AV1918" s="11" t="s">
        <v>77</v>
      </c>
      <c r="AW1918" s="11" t="s">
        <v>35</v>
      </c>
      <c r="AX1918" s="11" t="s">
        <v>72</v>
      </c>
      <c r="AY1918" s="237" t="s">
        <v>147</v>
      </c>
    </row>
    <row r="1919" s="12" customFormat="1">
      <c r="B1919" s="238"/>
      <c r="C1919" s="239"/>
      <c r="D1919" s="225" t="s">
        <v>158</v>
      </c>
      <c r="E1919" s="240" t="s">
        <v>21</v>
      </c>
      <c r="F1919" s="241" t="s">
        <v>2275</v>
      </c>
      <c r="G1919" s="239"/>
      <c r="H1919" s="242">
        <v>1</v>
      </c>
      <c r="I1919" s="243"/>
      <c r="J1919" s="239"/>
      <c r="K1919" s="239"/>
      <c r="L1919" s="244"/>
      <c r="M1919" s="245"/>
      <c r="N1919" s="246"/>
      <c r="O1919" s="246"/>
      <c r="P1919" s="246"/>
      <c r="Q1919" s="246"/>
      <c r="R1919" s="246"/>
      <c r="S1919" s="246"/>
      <c r="T1919" s="247"/>
      <c r="AT1919" s="248" t="s">
        <v>158</v>
      </c>
      <c r="AU1919" s="248" t="s">
        <v>84</v>
      </c>
      <c r="AV1919" s="12" t="s">
        <v>84</v>
      </c>
      <c r="AW1919" s="12" t="s">
        <v>35</v>
      </c>
      <c r="AX1919" s="12" t="s">
        <v>72</v>
      </c>
      <c r="AY1919" s="248" t="s">
        <v>147</v>
      </c>
    </row>
    <row r="1920" s="13" customFormat="1">
      <c r="B1920" s="249"/>
      <c r="C1920" s="250"/>
      <c r="D1920" s="225" t="s">
        <v>158</v>
      </c>
      <c r="E1920" s="251" t="s">
        <v>21</v>
      </c>
      <c r="F1920" s="252" t="s">
        <v>161</v>
      </c>
      <c r="G1920" s="250"/>
      <c r="H1920" s="253">
        <v>1</v>
      </c>
      <c r="I1920" s="254"/>
      <c r="J1920" s="250"/>
      <c r="K1920" s="250"/>
      <c r="L1920" s="255"/>
      <c r="M1920" s="256"/>
      <c r="N1920" s="257"/>
      <c r="O1920" s="257"/>
      <c r="P1920" s="257"/>
      <c r="Q1920" s="257"/>
      <c r="R1920" s="257"/>
      <c r="S1920" s="257"/>
      <c r="T1920" s="258"/>
      <c r="AT1920" s="259" t="s">
        <v>158</v>
      </c>
      <c r="AU1920" s="259" t="s">
        <v>84</v>
      </c>
      <c r="AV1920" s="13" t="s">
        <v>154</v>
      </c>
      <c r="AW1920" s="13" t="s">
        <v>35</v>
      </c>
      <c r="AX1920" s="13" t="s">
        <v>77</v>
      </c>
      <c r="AY1920" s="259" t="s">
        <v>147</v>
      </c>
    </row>
    <row r="1921" s="1" customFormat="1" ht="16.5" customHeight="1">
      <c r="B1921" s="45"/>
      <c r="C1921" s="260" t="s">
        <v>2434</v>
      </c>
      <c r="D1921" s="260" t="s">
        <v>237</v>
      </c>
      <c r="E1921" s="261" t="s">
        <v>2399</v>
      </c>
      <c r="F1921" s="262" t="s">
        <v>2400</v>
      </c>
      <c r="G1921" s="263" t="s">
        <v>443</v>
      </c>
      <c r="H1921" s="264">
        <v>3.8100000000000001</v>
      </c>
      <c r="I1921" s="265"/>
      <c r="J1921" s="266">
        <f>ROUND(I1921*H1921,2)</f>
        <v>0</v>
      </c>
      <c r="K1921" s="262" t="s">
        <v>153</v>
      </c>
      <c r="L1921" s="267"/>
      <c r="M1921" s="268" t="s">
        <v>21</v>
      </c>
      <c r="N1921" s="269" t="s">
        <v>43</v>
      </c>
      <c r="O1921" s="46"/>
      <c r="P1921" s="222">
        <f>O1921*H1921</f>
        <v>0</v>
      </c>
      <c r="Q1921" s="222">
        <v>0.0050000000000000001</v>
      </c>
      <c r="R1921" s="222">
        <f>Q1921*H1921</f>
        <v>0.019050000000000001</v>
      </c>
      <c r="S1921" s="222">
        <v>0</v>
      </c>
      <c r="T1921" s="223">
        <f>S1921*H1921</f>
        <v>0</v>
      </c>
      <c r="AR1921" s="23" t="s">
        <v>347</v>
      </c>
      <c r="AT1921" s="23" t="s">
        <v>237</v>
      </c>
      <c r="AU1921" s="23" t="s">
        <v>84</v>
      </c>
      <c r="AY1921" s="23" t="s">
        <v>147</v>
      </c>
      <c r="BE1921" s="224">
        <f>IF(N1921="základní",J1921,0)</f>
        <v>0</v>
      </c>
      <c r="BF1921" s="224">
        <f>IF(N1921="snížená",J1921,0)</f>
        <v>0</v>
      </c>
      <c r="BG1921" s="224">
        <f>IF(N1921="zákl. přenesená",J1921,0)</f>
        <v>0</v>
      </c>
      <c r="BH1921" s="224">
        <f>IF(N1921="sníž. přenesená",J1921,0)</f>
        <v>0</v>
      </c>
      <c r="BI1921" s="224">
        <f>IF(N1921="nulová",J1921,0)</f>
        <v>0</v>
      </c>
      <c r="BJ1921" s="23" t="s">
        <v>77</v>
      </c>
      <c r="BK1921" s="224">
        <f>ROUND(I1921*H1921,2)</f>
        <v>0</v>
      </c>
      <c r="BL1921" s="23" t="s">
        <v>248</v>
      </c>
      <c r="BM1921" s="23" t="s">
        <v>2435</v>
      </c>
    </row>
    <row r="1922" s="12" customFormat="1">
      <c r="B1922" s="238"/>
      <c r="C1922" s="239"/>
      <c r="D1922" s="225" t="s">
        <v>158</v>
      </c>
      <c r="E1922" s="240" t="s">
        <v>21</v>
      </c>
      <c r="F1922" s="241" t="s">
        <v>2436</v>
      </c>
      <c r="G1922" s="239"/>
      <c r="H1922" s="242">
        <v>3.8100000000000001</v>
      </c>
      <c r="I1922" s="243"/>
      <c r="J1922" s="239"/>
      <c r="K1922" s="239"/>
      <c r="L1922" s="244"/>
      <c r="M1922" s="245"/>
      <c r="N1922" s="246"/>
      <c r="O1922" s="246"/>
      <c r="P1922" s="246"/>
      <c r="Q1922" s="246"/>
      <c r="R1922" s="246"/>
      <c r="S1922" s="246"/>
      <c r="T1922" s="247"/>
      <c r="AT1922" s="248" t="s">
        <v>158</v>
      </c>
      <c r="AU1922" s="248" t="s">
        <v>84</v>
      </c>
      <c r="AV1922" s="12" t="s">
        <v>84</v>
      </c>
      <c r="AW1922" s="12" t="s">
        <v>35</v>
      </c>
      <c r="AX1922" s="12" t="s">
        <v>72</v>
      </c>
      <c r="AY1922" s="248" t="s">
        <v>147</v>
      </c>
    </row>
    <row r="1923" s="13" customFormat="1">
      <c r="B1923" s="249"/>
      <c r="C1923" s="250"/>
      <c r="D1923" s="225" t="s">
        <v>158</v>
      </c>
      <c r="E1923" s="251" t="s">
        <v>21</v>
      </c>
      <c r="F1923" s="252" t="s">
        <v>161</v>
      </c>
      <c r="G1923" s="250"/>
      <c r="H1923" s="253">
        <v>3.8100000000000001</v>
      </c>
      <c r="I1923" s="254"/>
      <c r="J1923" s="250"/>
      <c r="K1923" s="250"/>
      <c r="L1923" s="255"/>
      <c r="M1923" s="256"/>
      <c r="N1923" s="257"/>
      <c r="O1923" s="257"/>
      <c r="P1923" s="257"/>
      <c r="Q1923" s="257"/>
      <c r="R1923" s="257"/>
      <c r="S1923" s="257"/>
      <c r="T1923" s="258"/>
      <c r="AT1923" s="259" t="s">
        <v>158</v>
      </c>
      <c r="AU1923" s="259" t="s">
        <v>84</v>
      </c>
      <c r="AV1923" s="13" t="s">
        <v>154</v>
      </c>
      <c r="AW1923" s="13" t="s">
        <v>35</v>
      </c>
      <c r="AX1923" s="13" t="s">
        <v>77</v>
      </c>
      <c r="AY1923" s="259" t="s">
        <v>147</v>
      </c>
    </row>
    <row r="1924" s="1" customFormat="1" ht="25.5" customHeight="1">
      <c r="B1924" s="45"/>
      <c r="C1924" s="213" t="s">
        <v>2437</v>
      </c>
      <c r="D1924" s="213" t="s">
        <v>149</v>
      </c>
      <c r="E1924" s="214" t="s">
        <v>2438</v>
      </c>
      <c r="F1924" s="215" t="s">
        <v>2439</v>
      </c>
      <c r="G1924" s="216" t="s">
        <v>367</v>
      </c>
      <c r="H1924" s="217">
        <v>1</v>
      </c>
      <c r="I1924" s="218"/>
      <c r="J1924" s="219">
        <f>ROUND(I1924*H1924,2)</f>
        <v>0</v>
      </c>
      <c r="K1924" s="215" t="s">
        <v>153</v>
      </c>
      <c r="L1924" s="71"/>
      <c r="M1924" s="220" t="s">
        <v>21</v>
      </c>
      <c r="N1924" s="221" t="s">
        <v>43</v>
      </c>
      <c r="O1924" s="46"/>
      <c r="P1924" s="222">
        <f>O1924*H1924</f>
        <v>0</v>
      </c>
      <c r="Q1924" s="222">
        <v>0</v>
      </c>
      <c r="R1924" s="222">
        <f>Q1924*H1924</f>
        <v>0</v>
      </c>
      <c r="S1924" s="222">
        <v>0</v>
      </c>
      <c r="T1924" s="223">
        <f>S1924*H1924</f>
        <v>0</v>
      </c>
      <c r="AR1924" s="23" t="s">
        <v>248</v>
      </c>
      <c r="AT1924" s="23" t="s">
        <v>149</v>
      </c>
      <c r="AU1924" s="23" t="s">
        <v>84</v>
      </c>
      <c r="AY1924" s="23" t="s">
        <v>147</v>
      </c>
      <c r="BE1924" s="224">
        <f>IF(N1924="základní",J1924,0)</f>
        <v>0</v>
      </c>
      <c r="BF1924" s="224">
        <f>IF(N1924="snížená",J1924,0)</f>
        <v>0</v>
      </c>
      <c r="BG1924" s="224">
        <f>IF(N1924="zákl. přenesená",J1924,0)</f>
        <v>0</v>
      </c>
      <c r="BH1924" s="224">
        <f>IF(N1924="sníž. přenesená",J1924,0)</f>
        <v>0</v>
      </c>
      <c r="BI1924" s="224">
        <f>IF(N1924="nulová",J1924,0)</f>
        <v>0</v>
      </c>
      <c r="BJ1924" s="23" t="s">
        <v>77</v>
      </c>
      <c r="BK1924" s="224">
        <f>ROUND(I1924*H1924,2)</f>
        <v>0</v>
      </c>
      <c r="BL1924" s="23" t="s">
        <v>248</v>
      </c>
      <c r="BM1924" s="23" t="s">
        <v>2440</v>
      </c>
    </row>
    <row r="1925" s="1" customFormat="1">
      <c r="B1925" s="45"/>
      <c r="C1925" s="73"/>
      <c r="D1925" s="225" t="s">
        <v>156</v>
      </c>
      <c r="E1925" s="73"/>
      <c r="F1925" s="226" t="s">
        <v>2390</v>
      </c>
      <c r="G1925" s="73"/>
      <c r="H1925" s="73"/>
      <c r="I1925" s="184"/>
      <c r="J1925" s="73"/>
      <c r="K1925" s="73"/>
      <c r="L1925" s="71"/>
      <c r="M1925" s="227"/>
      <c r="N1925" s="46"/>
      <c r="O1925" s="46"/>
      <c r="P1925" s="46"/>
      <c r="Q1925" s="46"/>
      <c r="R1925" s="46"/>
      <c r="S1925" s="46"/>
      <c r="T1925" s="94"/>
      <c r="AT1925" s="23" t="s">
        <v>156</v>
      </c>
      <c r="AU1925" s="23" t="s">
        <v>84</v>
      </c>
    </row>
    <row r="1926" s="11" customFormat="1">
      <c r="B1926" s="228"/>
      <c r="C1926" s="229"/>
      <c r="D1926" s="225" t="s">
        <v>158</v>
      </c>
      <c r="E1926" s="230" t="s">
        <v>21</v>
      </c>
      <c r="F1926" s="231" t="s">
        <v>822</v>
      </c>
      <c r="G1926" s="229"/>
      <c r="H1926" s="230" t="s">
        <v>21</v>
      </c>
      <c r="I1926" s="232"/>
      <c r="J1926" s="229"/>
      <c r="K1926" s="229"/>
      <c r="L1926" s="233"/>
      <c r="M1926" s="234"/>
      <c r="N1926" s="235"/>
      <c r="O1926" s="235"/>
      <c r="P1926" s="235"/>
      <c r="Q1926" s="235"/>
      <c r="R1926" s="235"/>
      <c r="S1926" s="235"/>
      <c r="T1926" s="236"/>
      <c r="AT1926" s="237" t="s">
        <v>158</v>
      </c>
      <c r="AU1926" s="237" t="s">
        <v>84</v>
      </c>
      <c r="AV1926" s="11" t="s">
        <v>77</v>
      </c>
      <c r="AW1926" s="11" t="s">
        <v>35</v>
      </c>
      <c r="AX1926" s="11" t="s">
        <v>72</v>
      </c>
      <c r="AY1926" s="237" t="s">
        <v>147</v>
      </c>
    </row>
    <row r="1927" s="12" customFormat="1">
      <c r="B1927" s="238"/>
      <c r="C1927" s="239"/>
      <c r="D1927" s="225" t="s">
        <v>158</v>
      </c>
      <c r="E1927" s="240" t="s">
        <v>21</v>
      </c>
      <c r="F1927" s="241" t="s">
        <v>2228</v>
      </c>
      <c r="G1927" s="239"/>
      <c r="H1927" s="242">
        <v>1</v>
      </c>
      <c r="I1927" s="243"/>
      <c r="J1927" s="239"/>
      <c r="K1927" s="239"/>
      <c r="L1927" s="244"/>
      <c r="M1927" s="245"/>
      <c r="N1927" s="246"/>
      <c r="O1927" s="246"/>
      <c r="P1927" s="246"/>
      <c r="Q1927" s="246"/>
      <c r="R1927" s="246"/>
      <c r="S1927" s="246"/>
      <c r="T1927" s="247"/>
      <c r="AT1927" s="248" t="s">
        <v>158</v>
      </c>
      <c r="AU1927" s="248" t="s">
        <v>84</v>
      </c>
      <c r="AV1927" s="12" t="s">
        <v>84</v>
      </c>
      <c r="AW1927" s="12" t="s">
        <v>35</v>
      </c>
      <c r="AX1927" s="12" t="s">
        <v>72</v>
      </c>
      <c r="AY1927" s="248" t="s">
        <v>147</v>
      </c>
    </row>
    <row r="1928" s="13" customFormat="1">
      <c r="B1928" s="249"/>
      <c r="C1928" s="250"/>
      <c r="D1928" s="225" t="s">
        <v>158</v>
      </c>
      <c r="E1928" s="251" t="s">
        <v>21</v>
      </c>
      <c r="F1928" s="252" t="s">
        <v>161</v>
      </c>
      <c r="G1928" s="250"/>
      <c r="H1928" s="253">
        <v>1</v>
      </c>
      <c r="I1928" s="254"/>
      <c r="J1928" s="250"/>
      <c r="K1928" s="250"/>
      <c r="L1928" s="255"/>
      <c r="M1928" s="256"/>
      <c r="N1928" s="257"/>
      <c r="O1928" s="257"/>
      <c r="P1928" s="257"/>
      <c r="Q1928" s="257"/>
      <c r="R1928" s="257"/>
      <c r="S1928" s="257"/>
      <c r="T1928" s="258"/>
      <c r="AT1928" s="259" t="s">
        <v>158</v>
      </c>
      <c r="AU1928" s="259" t="s">
        <v>84</v>
      </c>
      <c r="AV1928" s="13" t="s">
        <v>154</v>
      </c>
      <c r="AW1928" s="13" t="s">
        <v>35</v>
      </c>
      <c r="AX1928" s="13" t="s">
        <v>77</v>
      </c>
      <c r="AY1928" s="259" t="s">
        <v>147</v>
      </c>
    </row>
    <row r="1929" s="1" customFormat="1" ht="16.5" customHeight="1">
      <c r="B1929" s="45"/>
      <c r="C1929" s="260" t="s">
        <v>2441</v>
      </c>
      <c r="D1929" s="260" t="s">
        <v>237</v>
      </c>
      <c r="E1929" s="261" t="s">
        <v>2442</v>
      </c>
      <c r="F1929" s="262" t="s">
        <v>2443</v>
      </c>
      <c r="G1929" s="263" t="s">
        <v>443</v>
      </c>
      <c r="H1929" s="264">
        <v>0.5</v>
      </c>
      <c r="I1929" s="265"/>
      <c r="J1929" s="266">
        <f>ROUND(I1929*H1929,2)</f>
        <v>0</v>
      </c>
      <c r="K1929" s="262" t="s">
        <v>153</v>
      </c>
      <c r="L1929" s="267"/>
      <c r="M1929" s="268" t="s">
        <v>21</v>
      </c>
      <c r="N1929" s="269" t="s">
        <v>43</v>
      </c>
      <c r="O1929" s="46"/>
      <c r="P1929" s="222">
        <f>O1929*H1929</f>
        <v>0</v>
      </c>
      <c r="Q1929" s="222">
        <v>0.0070000000000000001</v>
      </c>
      <c r="R1929" s="222">
        <f>Q1929*H1929</f>
        <v>0.0035000000000000001</v>
      </c>
      <c r="S1929" s="222">
        <v>0</v>
      </c>
      <c r="T1929" s="223">
        <f>S1929*H1929</f>
        <v>0</v>
      </c>
      <c r="AR1929" s="23" t="s">
        <v>347</v>
      </c>
      <c r="AT1929" s="23" t="s">
        <v>237</v>
      </c>
      <c r="AU1929" s="23" t="s">
        <v>84</v>
      </c>
      <c r="AY1929" s="23" t="s">
        <v>147</v>
      </c>
      <c r="BE1929" s="224">
        <f>IF(N1929="základní",J1929,0)</f>
        <v>0</v>
      </c>
      <c r="BF1929" s="224">
        <f>IF(N1929="snížená",J1929,0)</f>
        <v>0</v>
      </c>
      <c r="BG1929" s="224">
        <f>IF(N1929="zákl. přenesená",J1929,0)</f>
        <v>0</v>
      </c>
      <c r="BH1929" s="224">
        <f>IF(N1929="sníž. přenesená",J1929,0)</f>
        <v>0</v>
      </c>
      <c r="BI1929" s="224">
        <f>IF(N1929="nulová",J1929,0)</f>
        <v>0</v>
      </c>
      <c r="BJ1929" s="23" t="s">
        <v>77</v>
      </c>
      <c r="BK1929" s="224">
        <f>ROUND(I1929*H1929,2)</f>
        <v>0</v>
      </c>
      <c r="BL1929" s="23" t="s">
        <v>248</v>
      </c>
      <c r="BM1929" s="23" t="s">
        <v>2444</v>
      </c>
    </row>
    <row r="1930" s="12" customFormat="1">
      <c r="B1930" s="238"/>
      <c r="C1930" s="239"/>
      <c r="D1930" s="225" t="s">
        <v>158</v>
      </c>
      <c r="E1930" s="240" t="s">
        <v>21</v>
      </c>
      <c r="F1930" s="241" t="s">
        <v>2445</v>
      </c>
      <c r="G1930" s="239"/>
      <c r="H1930" s="242">
        <v>0.5</v>
      </c>
      <c r="I1930" s="243"/>
      <c r="J1930" s="239"/>
      <c r="K1930" s="239"/>
      <c r="L1930" s="244"/>
      <c r="M1930" s="245"/>
      <c r="N1930" s="246"/>
      <c r="O1930" s="246"/>
      <c r="P1930" s="246"/>
      <c r="Q1930" s="246"/>
      <c r="R1930" s="246"/>
      <c r="S1930" s="246"/>
      <c r="T1930" s="247"/>
      <c r="AT1930" s="248" t="s">
        <v>158</v>
      </c>
      <c r="AU1930" s="248" t="s">
        <v>84</v>
      </c>
      <c r="AV1930" s="12" t="s">
        <v>84</v>
      </c>
      <c r="AW1930" s="12" t="s">
        <v>35</v>
      </c>
      <c r="AX1930" s="12" t="s">
        <v>72</v>
      </c>
      <c r="AY1930" s="248" t="s">
        <v>147</v>
      </c>
    </row>
    <row r="1931" s="13" customFormat="1">
      <c r="B1931" s="249"/>
      <c r="C1931" s="250"/>
      <c r="D1931" s="225" t="s">
        <v>158</v>
      </c>
      <c r="E1931" s="251" t="s">
        <v>21</v>
      </c>
      <c r="F1931" s="252" t="s">
        <v>161</v>
      </c>
      <c r="G1931" s="250"/>
      <c r="H1931" s="253">
        <v>0.5</v>
      </c>
      <c r="I1931" s="254"/>
      <c r="J1931" s="250"/>
      <c r="K1931" s="250"/>
      <c r="L1931" s="255"/>
      <c r="M1931" s="256"/>
      <c r="N1931" s="257"/>
      <c r="O1931" s="257"/>
      <c r="P1931" s="257"/>
      <c r="Q1931" s="257"/>
      <c r="R1931" s="257"/>
      <c r="S1931" s="257"/>
      <c r="T1931" s="258"/>
      <c r="AT1931" s="259" t="s">
        <v>158</v>
      </c>
      <c r="AU1931" s="259" t="s">
        <v>84</v>
      </c>
      <c r="AV1931" s="13" t="s">
        <v>154</v>
      </c>
      <c r="AW1931" s="13" t="s">
        <v>35</v>
      </c>
      <c r="AX1931" s="13" t="s">
        <v>77</v>
      </c>
      <c r="AY1931" s="259" t="s">
        <v>147</v>
      </c>
    </row>
    <row r="1932" s="1" customFormat="1" ht="25.5" customHeight="1">
      <c r="B1932" s="45"/>
      <c r="C1932" s="213" t="s">
        <v>2446</v>
      </c>
      <c r="D1932" s="213" t="s">
        <v>149</v>
      </c>
      <c r="E1932" s="214" t="s">
        <v>2447</v>
      </c>
      <c r="F1932" s="215" t="s">
        <v>2448</v>
      </c>
      <c r="G1932" s="216" t="s">
        <v>367</v>
      </c>
      <c r="H1932" s="217">
        <v>1</v>
      </c>
      <c r="I1932" s="218"/>
      <c r="J1932" s="219">
        <f>ROUND(I1932*H1932,2)</f>
        <v>0</v>
      </c>
      <c r="K1932" s="215" t="s">
        <v>21</v>
      </c>
      <c r="L1932" s="71"/>
      <c r="M1932" s="220" t="s">
        <v>21</v>
      </c>
      <c r="N1932" s="221" t="s">
        <v>43</v>
      </c>
      <c r="O1932" s="46"/>
      <c r="P1932" s="222">
        <f>O1932*H1932</f>
        <v>0</v>
      </c>
      <c r="Q1932" s="222">
        <v>0</v>
      </c>
      <c r="R1932" s="222">
        <f>Q1932*H1932</f>
        <v>0</v>
      </c>
      <c r="S1932" s="222">
        <v>0</v>
      </c>
      <c r="T1932" s="223">
        <f>S1932*H1932</f>
        <v>0</v>
      </c>
      <c r="AR1932" s="23" t="s">
        <v>248</v>
      </c>
      <c r="AT1932" s="23" t="s">
        <v>149</v>
      </c>
      <c r="AU1932" s="23" t="s">
        <v>84</v>
      </c>
      <c r="AY1932" s="23" t="s">
        <v>147</v>
      </c>
      <c r="BE1932" s="224">
        <f>IF(N1932="základní",J1932,0)</f>
        <v>0</v>
      </c>
      <c r="BF1932" s="224">
        <f>IF(N1932="snížená",J1932,0)</f>
        <v>0</v>
      </c>
      <c r="BG1932" s="224">
        <f>IF(N1932="zákl. přenesená",J1932,0)</f>
        <v>0</v>
      </c>
      <c r="BH1932" s="224">
        <f>IF(N1932="sníž. přenesená",J1932,0)</f>
        <v>0</v>
      </c>
      <c r="BI1932" s="224">
        <f>IF(N1932="nulová",J1932,0)</f>
        <v>0</v>
      </c>
      <c r="BJ1932" s="23" t="s">
        <v>77</v>
      </c>
      <c r="BK1932" s="224">
        <f>ROUND(I1932*H1932,2)</f>
        <v>0</v>
      </c>
      <c r="BL1932" s="23" t="s">
        <v>248</v>
      </c>
      <c r="BM1932" s="23" t="s">
        <v>2449</v>
      </c>
    </row>
    <row r="1933" s="1" customFormat="1">
      <c r="B1933" s="45"/>
      <c r="C1933" s="73"/>
      <c r="D1933" s="225" t="s">
        <v>156</v>
      </c>
      <c r="E1933" s="73"/>
      <c r="F1933" s="226" t="s">
        <v>2450</v>
      </c>
      <c r="G1933" s="73"/>
      <c r="H1933" s="73"/>
      <c r="I1933" s="184"/>
      <c r="J1933" s="73"/>
      <c r="K1933" s="73"/>
      <c r="L1933" s="71"/>
      <c r="M1933" s="227"/>
      <c r="N1933" s="46"/>
      <c r="O1933" s="46"/>
      <c r="P1933" s="46"/>
      <c r="Q1933" s="46"/>
      <c r="R1933" s="46"/>
      <c r="S1933" s="46"/>
      <c r="T1933" s="94"/>
      <c r="AT1933" s="23" t="s">
        <v>156</v>
      </c>
      <c r="AU1933" s="23" t="s">
        <v>84</v>
      </c>
    </row>
    <row r="1934" s="1" customFormat="1" ht="25.5" customHeight="1">
      <c r="B1934" s="45"/>
      <c r="C1934" s="213" t="s">
        <v>2451</v>
      </c>
      <c r="D1934" s="213" t="s">
        <v>149</v>
      </c>
      <c r="E1934" s="214" t="s">
        <v>2452</v>
      </c>
      <c r="F1934" s="215" t="s">
        <v>2453</v>
      </c>
      <c r="G1934" s="216" t="s">
        <v>367</v>
      </c>
      <c r="H1934" s="217">
        <v>1</v>
      </c>
      <c r="I1934" s="218"/>
      <c r="J1934" s="219">
        <f>ROUND(I1934*H1934,2)</f>
        <v>0</v>
      </c>
      <c r="K1934" s="215" t="s">
        <v>21</v>
      </c>
      <c r="L1934" s="71"/>
      <c r="M1934" s="220" t="s">
        <v>21</v>
      </c>
      <c r="N1934" s="221" t="s">
        <v>43</v>
      </c>
      <c r="O1934" s="46"/>
      <c r="P1934" s="222">
        <f>O1934*H1934</f>
        <v>0</v>
      </c>
      <c r="Q1934" s="222">
        <v>0</v>
      </c>
      <c r="R1934" s="222">
        <f>Q1934*H1934</f>
        <v>0</v>
      </c>
      <c r="S1934" s="222">
        <v>0</v>
      </c>
      <c r="T1934" s="223">
        <f>S1934*H1934</f>
        <v>0</v>
      </c>
      <c r="AR1934" s="23" t="s">
        <v>248</v>
      </c>
      <c r="AT1934" s="23" t="s">
        <v>149</v>
      </c>
      <c r="AU1934" s="23" t="s">
        <v>84</v>
      </c>
      <c r="AY1934" s="23" t="s">
        <v>147</v>
      </c>
      <c r="BE1934" s="224">
        <f>IF(N1934="základní",J1934,0)</f>
        <v>0</v>
      </c>
      <c r="BF1934" s="224">
        <f>IF(N1934="snížená",J1934,0)</f>
        <v>0</v>
      </c>
      <c r="BG1934" s="224">
        <f>IF(N1934="zákl. přenesená",J1934,0)</f>
        <v>0</v>
      </c>
      <c r="BH1934" s="224">
        <f>IF(N1934="sníž. přenesená",J1934,0)</f>
        <v>0</v>
      </c>
      <c r="BI1934" s="224">
        <f>IF(N1934="nulová",J1934,0)</f>
        <v>0</v>
      </c>
      <c r="BJ1934" s="23" t="s">
        <v>77</v>
      </c>
      <c r="BK1934" s="224">
        <f>ROUND(I1934*H1934,2)</f>
        <v>0</v>
      </c>
      <c r="BL1934" s="23" t="s">
        <v>248</v>
      </c>
      <c r="BM1934" s="23" t="s">
        <v>2454</v>
      </c>
    </row>
    <row r="1935" s="1" customFormat="1">
      <c r="B1935" s="45"/>
      <c r="C1935" s="73"/>
      <c r="D1935" s="225" t="s">
        <v>156</v>
      </c>
      <c r="E1935" s="73"/>
      <c r="F1935" s="226" t="s">
        <v>2450</v>
      </c>
      <c r="G1935" s="73"/>
      <c r="H1935" s="73"/>
      <c r="I1935" s="184"/>
      <c r="J1935" s="73"/>
      <c r="K1935" s="73"/>
      <c r="L1935" s="71"/>
      <c r="M1935" s="227"/>
      <c r="N1935" s="46"/>
      <c r="O1935" s="46"/>
      <c r="P1935" s="46"/>
      <c r="Q1935" s="46"/>
      <c r="R1935" s="46"/>
      <c r="S1935" s="46"/>
      <c r="T1935" s="94"/>
      <c r="AT1935" s="23" t="s">
        <v>156</v>
      </c>
      <c r="AU1935" s="23" t="s">
        <v>84</v>
      </c>
    </row>
    <row r="1936" s="1" customFormat="1" ht="25.5" customHeight="1">
      <c r="B1936" s="45"/>
      <c r="C1936" s="213" t="s">
        <v>2455</v>
      </c>
      <c r="D1936" s="213" t="s">
        <v>149</v>
      </c>
      <c r="E1936" s="214" t="s">
        <v>2456</v>
      </c>
      <c r="F1936" s="215" t="s">
        <v>2457</v>
      </c>
      <c r="G1936" s="216" t="s">
        <v>367</v>
      </c>
      <c r="H1936" s="217">
        <v>1</v>
      </c>
      <c r="I1936" s="218"/>
      <c r="J1936" s="219">
        <f>ROUND(I1936*H1936,2)</f>
        <v>0</v>
      </c>
      <c r="K1936" s="215" t="s">
        <v>21</v>
      </c>
      <c r="L1936" s="71"/>
      <c r="M1936" s="220" t="s">
        <v>21</v>
      </c>
      <c r="N1936" s="221" t="s">
        <v>43</v>
      </c>
      <c r="O1936" s="46"/>
      <c r="P1936" s="222">
        <f>O1936*H1936</f>
        <v>0</v>
      </c>
      <c r="Q1936" s="222">
        <v>0</v>
      </c>
      <c r="R1936" s="222">
        <f>Q1936*H1936</f>
        <v>0</v>
      </c>
      <c r="S1936" s="222">
        <v>0</v>
      </c>
      <c r="T1936" s="223">
        <f>S1936*H1936</f>
        <v>0</v>
      </c>
      <c r="AR1936" s="23" t="s">
        <v>248</v>
      </c>
      <c r="AT1936" s="23" t="s">
        <v>149</v>
      </c>
      <c r="AU1936" s="23" t="s">
        <v>84</v>
      </c>
      <c r="AY1936" s="23" t="s">
        <v>147</v>
      </c>
      <c r="BE1936" s="224">
        <f>IF(N1936="základní",J1936,0)</f>
        <v>0</v>
      </c>
      <c r="BF1936" s="224">
        <f>IF(N1936="snížená",J1936,0)</f>
        <v>0</v>
      </c>
      <c r="BG1936" s="224">
        <f>IF(N1936="zákl. přenesená",J1936,0)</f>
        <v>0</v>
      </c>
      <c r="BH1936" s="224">
        <f>IF(N1936="sníž. přenesená",J1936,0)</f>
        <v>0</v>
      </c>
      <c r="BI1936" s="224">
        <f>IF(N1936="nulová",J1936,0)</f>
        <v>0</v>
      </c>
      <c r="BJ1936" s="23" t="s">
        <v>77</v>
      </c>
      <c r="BK1936" s="224">
        <f>ROUND(I1936*H1936,2)</f>
        <v>0</v>
      </c>
      <c r="BL1936" s="23" t="s">
        <v>248</v>
      </c>
      <c r="BM1936" s="23" t="s">
        <v>2458</v>
      </c>
    </row>
    <row r="1937" s="1" customFormat="1">
      <c r="B1937" s="45"/>
      <c r="C1937" s="73"/>
      <c r="D1937" s="225" t="s">
        <v>156</v>
      </c>
      <c r="E1937" s="73"/>
      <c r="F1937" s="226" t="s">
        <v>2450</v>
      </c>
      <c r="G1937" s="73"/>
      <c r="H1937" s="73"/>
      <c r="I1937" s="184"/>
      <c r="J1937" s="73"/>
      <c r="K1937" s="73"/>
      <c r="L1937" s="71"/>
      <c r="M1937" s="227"/>
      <c r="N1937" s="46"/>
      <c r="O1937" s="46"/>
      <c r="P1937" s="46"/>
      <c r="Q1937" s="46"/>
      <c r="R1937" s="46"/>
      <c r="S1937" s="46"/>
      <c r="T1937" s="94"/>
      <c r="AT1937" s="23" t="s">
        <v>156</v>
      </c>
      <c r="AU1937" s="23" t="s">
        <v>84</v>
      </c>
    </row>
    <row r="1938" s="1" customFormat="1" ht="25.5" customHeight="1">
      <c r="B1938" s="45"/>
      <c r="C1938" s="213" t="s">
        <v>2459</v>
      </c>
      <c r="D1938" s="213" t="s">
        <v>149</v>
      </c>
      <c r="E1938" s="214" t="s">
        <v>2460</v>
      </c>
      <c r="F1938" s="215" t="s">
        <v>2461</v>
      </c>
      <c r="G1938" s="216" t="s">
        <v>367</v>
      </c>
      <c r="H1938" s="217">
        <v>1</v>
      </c>
      <c r="I1938" s="218"/>
      <c r="J1938" s="219">
        <f>ROUND(I1938*H1938,2)</f>
        <v>0</v>
      </c>
      <c r="K1938" s="215" t="s">
        <v>21</v>
      </c>
      <c r="L1938" s="71"/>
      <c r="M1938" s="220" t="s">
        <v>21</v>
      </c>
      <c r="N1938" s="221" t="s">
        <v>43</v>
      </c>
      <c r="O1938" s="46"/>
      <c r="P1938" s="222">
        <f>O1938*H1938</f>
        <v>0</v>
      </c>
      <c r="Q1938" s="222">
        <v>0</v>
      </c>
      <c r="R1938" s="222">
        <f>Q1938*H1938</f>
        <v>0</v>
      </c>
      <c r="S1938" s="222">
        <v>0</v>
      </c>
      <c r="T1938" s="223">
        <f>S1938*H1938</f>
        <v>0</v>
      </c>
      <c r="AR1938" s="23" t="s">
        <v>248</v>
      </c>
      <c r="AT1938" s="23" t="s">
        <v>149</v>
      </c>
      <c r="AU1938" s="23" t="s">
        <v>84</v>
      </c>
      <c r="AY1938" s="23" t="s">
        <v>147</v>
      </c>
      <c r="BE1938" s="224">
        <f>IF(N1938="základní",J1938,0)</f>
        <v>0</v>
      </c>
      <c r="BF1938" s="224">
        <f>IF(N1938="snížená",J1938,0)</f>
        <v>0</v>
      </c>
      <c r="BG1938" s="224">
        <f>IF(N1938="zákl. přenesená",J1938,0)</f>
        <v>0</v>
      </c>
      <c r="BH1938" s="224">
        <f>IF(N1938="sníž. přenesená",J1938,0)</f>
        <v>0</v>
      </c>
      <c r="BI1938" s="224">
        <f>IF(N1938="nulová",J1938,0)</f>
        <v>0</v>
      </c>
      <c r="BJ1938" s="23" t="s">
        <v>77</v>
      </c>
      <c r="BK1938" s="224">
        <f>ROUND(I1938*H1938,2)</f>
        <v>0</v>
      </c>
      <c r="BL1938" s="23" t="s">
        <v>248</v>
      </c>
      <c r="BM1938" s="23" t="s">
        <v>2462</v>
      </c>
    </row>
    <row r="1939" s="1" customFormat="1">
      <c r="B1939" s="45"/>
      <c r="C1939" s="73"/>
      <c r="D1939" s="225" t="s">
        <v>156</v>
      </c>
      <c r="E1939" s="73"/>
      <c r="F1939" s="226" t="s">
        <v>2450</v>
      </c>
      <c r="G1939" s="73"/>
      <c r="H1939" s="73"/>
      <c r="I1939" s="184"/>
      <c r="J1939" s="73"/>
      <c r="K1939" s="73"/>
      <c r="L1939" s="71"/>
      <c r="M1939" s="227"/>
      <c r="N1939" s="46"/>
      <c r="O1939" s="46"/>
      <c r="P1939" s="46"/>
      <c r="Q1939" s="46"/>
      <c r="R1939" s="46"/>
      <c r="S1939" s="46"/>
      <c r="T1939" s="94"/>
      <c r="AT1939" s="23" t="s">
        <v>156</v>
      </c>
      <c r="AU1939" s="23" t="s">
        <v>84</v>
      </c>
    </row>
    <row r="1940" s="1" customFormat="1" ht="25.5" customHeight="1">
      <c r="B1940" s="45"/>
      <c r="C1940" s="213" t="s">
        <v>2463</v>
      </c>
      <c r="D1940" s="213" t="s">
        <v>149</v>
      </c>
      <c r="E1940" s="214" t="s">
        <v>2464</v>
      </c>
      <c r="F1940" s="215" t="s">
        <v>2465</v>
      </c>
      <c r="G1940" s="216" t="s">
        <v>367</v>
      </c>
      <c r="H1940" s="217">
        <v>2</v>
      </c>
      <c r="I1940" s="218"/>
      <c r="J1940" s="219">
        <f>ROUND(I1940*H1940,2)</f>
        <v>0</v>
      </c>
      <c r="K1940" s="215" t="s">
        <v>21</v>
      </c>
      <c r="L1940" s="71"/>
      <c r="M1940" s="220" t="s">
        <v>21</v>
      </c>
      <c r="N1940" s="221" t="s">
        <v>43</v>
      </c>
      <c r="O1940" s="46"/>
      <c r="P1940" s="222">
        <f>O1940*H1940</f>
        <v>0</v>
      </c>
      <c r="Q1940" s="222">
        <v>0</v>
      </c>
      <c r="R1940" s="222">
        <f>Q1940*H1940</f>
        <v>0</v>
      </c>
      <c r="S1940" s="222">
        <v>0</v>
      </c>
      <c r="T1940" s="223">
        <f>S1940*H1940</f>
        <v>0</v>
      </c>
      <c r="AR1940" s="23" t="s">
        <v>248</v>
      </c>
      <c r="AT1940" s="23" t="s">
        <v>149</v>
      </c>
      <c r="AU1940" s="23" t="s">
        <v>84</v>
      </c>
      <c r="AY1940" s="23" t="s">
        <v>147</v>
      </c>
      <c r="BE1940" s="224">
        <f>IF(N1940="základní",J1940,0)</f>
        <v>0</v>
      </c>
      <c r="BF1940" s="224">
        <f>IF(N1940="snížená",J1940,0)</f>
        <v>0</v>
      </c>
      <c r="BG1940" s="224">
        <f>IF(N1940="zákl. přenesená",J1940,0)</f>
        <v>0</v>
      </c>
      <c r="BH1940" s="224">
        <f>IF(N1940="sníž. přenesená",J1940,0)</f>
        <v>0</v>
      </c>
      <c r="BI1940" s="224">
        <f>IF(N1940="nulová",J1940,0)</f>
        <v>0</v>
      </c>
      <c r="BJ1940" s="23" t="s">
        <v>77</v>
      </c>
      <c r="BK1940" s="224">
        <f>ROUND(I1940*H1940,2)</f>
        <v>0</v>
      </c>
      <c r="BL1940" s="23" t="s">
        <v>248</v>
      </c>
      <c r="BM1940" s="23" t="s">
        <v>2466</v>
      </c>
    </row>
    <row r="1941" s="1" customFormat="1">
      <c r="B1941" s="45"/>
      <c r="C1941" s="73"/>
      <c r="D1941" s="225" t="s">
        <v>156</v>
      </c>
      <c r="E1941" s="73"/>
      <c r="F1941" s="226" t="s">
        <v>2450</v>
      </c>
      <c r="G1941" s="73"/>
      <c r="H1941" s="73"/>
      <c r="I1941" s="184"/>
      <c r="J1941" s="73"/>
      <c r="K1941" s="73"/>
      <c r="L1941" s="71"/>
      <c r="M1941" s="227"/>
      <c r="N1941" s="46"/>
      <c r="O1941" s="46"/>
      <c r="P1941" s="46"/>
      <c r="Q1941" s="46"/>
      <c r="R1941" s="46"/>
      <c r="S1941" s="46"/>
      <c r="T1941" s="94"/>
      <c r="AT1941" s="23" t="s">
        <v>156</v>
      </c>
      <c r="AU1941" s="23" t="s">
        <v>84</v>
      </c>
    </row>
    <row r="1942" s="1" customFormat="1" ht="25.5" customHeight="1">
      <c r="B1942" s="45"/>
      <c r="C1942" s="213" t="s">
        <v>2467</v>
      </c>
      <c r="D1942" s="213" t="s">
        <v>149</v>
      </c>
      <c r="E1942" s="214" t="s">
        <v>2468</v>
      </c>
      <c r="F1942" s="215" t="s">
        <v>2469</v>
      </c>
      <c r="G1942" s="216" t="s">
        <v>367</v>
      </c>
      <c r="H1942" s="217">
        <v>1</v>
      </c>
      <c r="I1942" s="218"/>
      <c r="J1942" s="219">
        <f>ROUND(I1942*H1942,2)</f>
        <v>0</v>
      </c>
      <c r="K1942" s="215" t="s">
        <v>21</v>
      </c>
      <c r="L1942" s="71"/>
      <c r="M1942" s="220" t="s">
        <v>21</v>
      </c>
      <c r="N1942" s="221" t="s">
        <v>43</v>
      </c>
      <c r="O1942" s="46"/>
      <c r="P1942" s="222">
        <f>O1942*H1942</f>
        <v>0</v>
      </c>
      <c r="Q1942" s="222">
        <v>0</v>
      </c>
      <c r="R1942" s="222">
        <f>Q1942*H1942</f>
        <v>0</v>
      </c>
      <c r="S1942" s="222">
        <v>0</v>
      </c>
      <c r="T1942" s="223">
        <f>S1942*H1942</f>
        <v>0</v>
      </c>
      <c r="AR1942" s="23" t="s">
        <v>248</v>
      </c>
      <c r="AT1942" s="23" t="s">
        <v>149</v>
      </c>
      <c r="AU1942" s="23" t="s">
        <v>84</v>
      </c>
      <c r="AY1942" s="23" t="s">
        <v>147</v>
      </c>
      <c r="BE1942" s="224">
        <f>IF(N1942="základní",J1942,0)</f>
        <v>0</v>
      </c>
      <c r="BF1942" s="224">
        <f>IF(N1942="snížená",J1942,0)</f>
        <v>0</v>
      </c>
      <c r="BG1942" s="224">
        <f>IF(N1942="zákl. přenesená",J1942,0)</f>
        <v>0</v>
      </c>
      <c r="BH1942" s="224">
        <f>IF(N1942="sníž. přenesená",J1942,0)</f>
        <v>0</v>
      </c>
      <c r="BI1942" s="224">
        <f>IF(N1942="nulová",J1942,0)</f>
        <v>0</v>
      </c>
      <c r="BJ1942" s="23" t="s">
        <v>77</v>
      </c>
      <c r="BK1942" s="224">
        <f>ROUND(I1942*H1942,2)</f>
        <v>0</v>
      </c>
      <c r="BL1942" s="23" t="s">
        <v>248</v>
      </c>
      <c r="BM1942" s="23" t="s">
        <v>2470</v>
      </c>
    </row>
    <row r="1943" s="1" customFormat="1">
      <c r="B1943" s="45"/>
      <c r="C1943" s="73"/>
      <c r="D1943" s="225" t="s">
        <v>156</v>
      </c>
      <c r="E1943" s="73"/>
      <c r="F1943" s="226" t="s">
        <v>2450</v>
      </c>
      <c r="G1943" s="73"/>
      <c r="H1943" s="73"/>
      <c r="I1943" s="184"/>
      <c r="J1943" s="73"/>
      <c r="K1943" s="73"/>
      <c r="L1943" s="71"/>
      <c r="M1943" s="227"/>
      <c r="N1943" s="46"/>
      <c r="O1943" s="46"/>
      <c r="P1943" s="46"/>
      <c r="Q1943" s="46"/>
      <c r="R1943" s="46"/>
      <c r="S1943" s="46"/>
      <c r="T1943" s="94"/>
      <c r="AT1943" s="23" t="s">
        <v>156</v>
      </c>
      <c r="AU1943" s="23" t="s">
        <v>84</v>
      </c>
    </row>
    <row r="1944" s="1" customFormat="1" ht="25.5" customHeight="1">
      <c r="B1944" s="45"/>
      <c r="C1944" s="213" t="s">
        <v>2471</v>
      </c>
      <c r="D1944" s="213" t="s">
        <v>149</v>
      </c>
      <c r="E1944" s="214" t="s">
        <v>2472</v>
      </c>
      <c r="F1944" s="215" t="s">
        <v>2473</v>
      </c>
      <c r="G1944" s="216" t="s">
        <v>367</v>
      </c>
      <c r="H1944" s="217">
        <v>1</v>
      </c>
      <c r="I1944" s="218"/>
      <c r="J1944" s="219">
        <f>ROUND(I1944*H1944,2)</f>
        <v>0</v>
      </c>
      <c r="K1944" s="215" t="s">
        <v>21</v>
      </c>
      <c r="L1944" s="71"/>
      <c r="M1944" s="220" t="s">
        <v>21</v>
      </c>
      <c r="N1944" s="221" t="s">
        <v>43</v>
      </c>
      <c r="O1944" s="46"/>
      <c r="P1944" s="222">
        <f>O1944*H1944</f>
        <v>0</v>
      </c>
      <c r="Q1944" s="222">
        <v>0</v>
      </c>
      <c r="R1944" s="222">
        <f>Q1944*H1944</f>
        <v>0</v>
      </c>
      <c r="S1944" s="222">
        <v>0</v>
      </c>
      <c r="T1944" s="223">
        <f>S1944*H1944</f>
        <v>0</v>
      </c>
      <c r="AR1944" s="23" t="s">
        <v>248</v>
      </c>
      <c r="AT1944" s="23" t="s">
        <v>149</v>
      </c>
      <c r="AU1944" s="23" t="s">
        <v>84</v>
      </c>
      <c r="AY1944" s="23" t="s">
        <v>147</v>
      </c>
      <c r="BE1944" s="224">
        <f>IF(N1944="základní",J1944,0)</f>
        <v>0</v>
      </c>
      <c r="BF1944" s="224">
        <f>IF(N1944="snížená",J1944,0)</f>
        <v>0</v>
      </c>
      <c r="BG1944" s="224">
        <f>IF(N1944="zákl. přenesená",J1944,0)</f>
        <v>0</v>
      </c>
      <c r="BH1944" s="224">
        <f>IF(N1944="sníž. přenesená",J1944,0)</f>
        <v>0</v>
      </c>
      <c r="BI1944" s="224">
        <f>IF(N1944="nulová",J1944,0)</f>
        <v>0</v>
      </c>
      <c r="BJ1944" s="23" t="s">
        <v>77</v>
      </c>
      <c r="BK1944" s="224">
        <f>ROUND(I1944*H1944,2)</f>
        <v>0</v>
      </c>
      <c r="BL1944" s="23" t="s">
        <v>248</v>
      </c>
      <c r="BM1944" s="23" t="s">
        <v>2474</v>
      </c>
    </row>
    <row r="1945" s="1" customFormat="1">
      <c r="B1945" s="45"/>
      <c r="C1945" s="73"/>
      <c r="D1945" s="225" t="s">
        <v>156</v>
      </c>
      <c r="E1945" s="73"/>
      <c r="F1945" s="226" t="s">
        <v>2450</v>
      </c>
      <c r="G1945" s="73"/>
      <c r="H1945" s="73"/>
      <c r="I1945" s="184"/>
      <c r="J1945" s="73"/>
      <c r="K1945" s="73"/>
      <c r="L1945" s="71"/>
      <c r="M1945" s="227"/>
      <c r="N1945" s="46"/>
      <c r="O1945" s="46"/>
      <c r="P1945" s="46"/>
      <c r="Q1945" s="46"/>
      <c r="R1945" s="46"/>
      <c r="S1945" s="46"/>
      <c r="T1945" s="94"/>
      <c r="AT1945" s="23" t="s">
        <v>156</v>
      </c>
      <c r="AU1945" s="23" t="s">
        <v>84</v>
      </c>
    </row>
    <row r="1946" s="1" customFormat="1" ht="38.25" customHeight="1">
      <c r="B1946" s="45"/>
      <c r="C1946" s="213" t="s">
        <v>2475</v>
      </c>
      <c r="D1946" s="213" t="s">
        <v>149</v>
      </c>
      <c r="E1946" s="214" t="s">
        <v>2476</v>
      </c>
      <c r="F1946" s="215" t="s">
        <v>2477</v>
      </c>
      <c r="G1946" s="216" t="s">
        <v>221</v>
      </c>
      <c r="H1946" s="217">
        <v>2.5190000000000001</v>
      </c>
      <c r="I1946" s="218"/>
      <c r="J1946" s="219">
        <f>ROUND(I1946*H1946,2)</f>
        <v>0</v>
      </c>
      <c r="K1946" s="215" t="s">
        <v>153</v>
      </c>
      <c r="L1946" s="71"/>
      <c r="M1946" s="220" t="s">
        <v>21</v>
      </c>
      <c r="N1946" s="221" t="s">
        <v>43</v>
      </c>
      <c r="O1946" s="46"/>
      <c r="P1946" s="222">
        <f>O1946*H1946</f>
        <v>0</v>
      </c>
      <c r="Q1946" s="222">
        <v>0</v>
      </c>
      <c r="R1946" s="222">
        <f>Q1946*H1946</f>
        <v>0</v>
      </c>
      <c r="S1946" s="222">
        <v>0</v>
      </c>
      <c r="T1946" s="223">
        <f>S1946*H1946</f>
        <v>0</v>
      </c>
      <c r="AR1946" s="23" t="s">
        <v>248</v>
      </c>
      <c r="AT1946" s="23" t="s">
        <v>149</v>
      </c>
      <c r="AU1946" s="23" t="s">
        <v>84</v>
      </c>
      <c r="AY1946" s="23" t="s">
        <v>147</v>
      </c>
      <c r="BE1946" s="224">
        <f>IF(N1946="základní",J1946,0)</f>
        <v>0</v>
      </c>
      <c r="BF1946" s="224">
        <f>IF(N1946="snížená",J1946,0)</f>
        <v>0</v>
      </c>
      <c r="BG1946" s="224">
        <f>IF(N1946="zákl. přenesená",J1946,0)</f>
        <v>0</v>
      </c>
      <c r="BH1946" s="224">
        <f>IF(N1946="sníž. přenesená",J1946,0)</f>
        <v>0</v>
      </c>
      <c r="BI1946" s="224">
        <f>IF(N1946="nulová",J1946,0)</f>
        <v>0</v>
      </c>
      <c r="BJ1946" s="23" t="s">
        <v>77</v>
      </c>
      <c r="BK1946" s="224">
        <f>ROUND(I1946*H1946,2)</f>
        <v>0</v>
      </c>
      <c r="BL1946" s="23" t="s">
        <v>248</v>
      </c>
      <c r="BM1946" s="23" t="s">
        <v>2478</v>
      </c>
    </row>
    <row r="1947" s="1" customFormat="1">
      <c r="B1947" s="45"/>
      <c r="C1947" s="73"/>
      <c r="D1947" s="225" t="s">
        <v>156</v>
      </c>
      <c r="E1947" s="73"/>
      <c r="F1947" s="226" t="s">
        <v>1756</v>
      </c>
      <c r="G1947" s="73"/>
      <c r="H1947" s="73"/>
      <c r="I1947" s="184"/>
      <c r="J1947" s="73"/>
      <c r="K1947" s="73"/>
      <c r="L1947" s="71"/>
      <c r="M1947" s="227"/>
      <c r="N1947" s="46"/>
      <c r="O1947" s="46"/>
      <c r="P1947" s="46"/>
      <c r="Q1947" s="46"/>
      <c r="R1947" s="46"/>
      <c r="S1947" s="46"/>
      <c r="T1947" s="94"/>
      <c r="AT1947" s="23" t="s">
        <v>156</v>
      </c>
      <c r="AU1947" s="23" t="s">
        <v>84</v>
      </c>
    </row>
    <row r="1948" s="1" customFormat="1" ht="38.25" customHeight="1">
      <c r="B1948" s="45"/>
      <c r="C1948" s="213" t="s">
        <v>2479</v>
      </c>
      <c r="D1948" s="213" t="s">
        <v>149</v>
      </c>
      <c r="E1948" s="214" t="s">
        <v>2480</v>
      </c>
      <c r="F1948" s="215" t="s">
        <v>2481</v>
      </c>
      <c r="G1948" s="216" t="s">
        <v>221</v>
      </c>
      <c r="H1948" s="217">
        <v>2.5190000000000001</v>
      </c>
      <c r="I1948" s="218"/>
      <c r="J1948" s="219">
        <f>ROUND(I1948*H1948,2)</f>
        <v>0</v>
      </c>
      <c r="K1948" s="215" t="s">
        <v>153</v>
      </c>
      <c r="L1948" s="71"/>
      <c r="M1948" s="220" t="s">
        <v>21</v>
      </c>
      <c r="N1948" s="221" t="s">
        <v>43</v>
      </c>
      <c r="O1948" s="46"/>
      <c r="P1948" s="222">
        <f>O1948*H1948</f>
        <v>0</v>
      </c>
      <c r="Q1948" s="222">
        <v>0</v>
      </c>
      <c r="R1948" s="222">
        <f>Q1948*H1948</f>
        <v>0</v>
      </c>
      <c r="S1948" s="222">
        <v>0</v>
      </c>
      <c r="T1948" s="223">
        <f>S1948*H1948</f>
        <v>0</v>
      </c>
      <c r="AR1948" s="23" t="s">
        <v>248</v>
      </c>
      <c r="AT1948" s="23" t="s">
        <v>149</v>
      </c>
      <c r="AU1948" s="23" t="s">
        <v>84</v>
      </c>
      <c r="AY1948" s="23" t="s">
        <v>147</v>
      </c>
      <c r="BE1948" s="224">
        <f>IF(N1948="základní",J1948,0)</f>
        <v>0</v>
      </c>
      <c r="BF1948" s="224">
        <f>IF(N1948="snížená",J1948,0)</f>
        <v>0</v>
      </c>
      <c r="BG1948" s="224">
        <f>IF(N1948="zákl. přenesená",J1948,0)</f>
        <v>0</v>
      </c>
      <c r="BH1948" s="224">
        <f>IF(N1948="sníž. přenesená",J1948,0)</f>
        <v>0</v>
      </c>
      <c r="BI1948" s="224">
        <f>IF(N1948="nulová",J1948,0)</f>
        <v>0</v>
      </c>
      <c r="BJ1948" s="23" t="s">
        <v>77</v>
      </c>
      <c r="BK1948" s="224">
        <f>ROUND(I1948*H1948,2)</f>
        <v>0</v>
      </c>
      <c r="BL1948" s="23" t="s">
        <v>248</v>
      </c>
      <c r="BM1948" s="23" t="s">
        <v>2482</v>
      </c>
    </row>
    <row r="1949" s="1" customFormat="1">
      <c r="B1949" s="45"/>
      <c r="C1949" s="73"/>
      <c r="D1949" s="225" t="s">
        <v>156</v>
      </c>
      <c r="E1949" s="73"/>
      <c r="F1949" s="226" t="s">
        <v>1756</v>
      </c>
      <c r="G1949" s="73"/>
      <c r="H1949" s="73"/>
      <c r="I1949" s="184"/>
      <c r="J1949" s="73"/>
      <c r="K1949" s="73"/>
      <c r="L1949" s="71"/>
      <c r="M1949" s="227"/>
      <c r="N1949" s="46"/>
      <c r="O1949" s="46"/>
      <c r="P1949" s="46"/>
      <c r="Q1949" s="46"/>
      <c r="R1949" s="46"/>
      <c r="S1949" s="46"/>
      <c r="T1949" s="94"/>
      <c r="AT1949" s="23" t="s">
        <v>156</v>
      </c>
      <c r="AU1949" s="23" t="s">
        <v>84</v>
      </c>
    </row>
    <row r="1950" s="10" customFormat="1" ht="29.88" customHeight="1">
      <c r="B1950" s="197"/>
      <c r="C1950" s="198"/>
      <c r="D1950" s="199" t="s">
        <v>71</v>
      </c>
      <c r="E1950" s="211" t="s">
        <v>2483</v>
      </c>
      <c r="F1950" s="211" t="s">
        <v>2484</v>
      </c>
      <c r="G1950" s="198"/>
      <c r="H1950" s="198"/>
      <c r="I1950" s="201"/>
      <c r="J1950" s="212">
        <f>BK1950</f>
        <v>0</v>
      </c>
      <c r="K1950" s="198"/>
      <c r="L1950" s="203"/>
      <c r="M1950" s="204"/>
      <c r="N1950" s="205"/>
      <c r="O1950" s="205"/>
      <c r="P1950" s="206">
        <f>SUM(P1951:P2026)</f>
        <v>0</v>
      </c>
      <c r="Q1950" s="205"/>
      <c r="R1950" s="206">
        <f>SUM(R1951:R2026)</f>
        <v>2.9545816299999998</v>
      </c>
      <c r="S1950" s="205"/>
      <c r="T1950" s="207">
        <f>SUM(T1951:T2026)</f>
        <v>0</v>
      </c>
      <c r="AR1950" s="208" t="s">
        <v>84</v>
      </c>
      <c r="AT1950" s="209" t="s">
        <v>71</v>
      </c>
      <c r="AU1950" s="209" t="s">
        <v>77</v>
      </c>
      <c r="AY1950" s="208" t="s">
        <v>147</v>
      </c>
      <c r="BK1950" s="210">
        <f>SUM(BK1951:BK2026)</f>
        <v>0</v>
      </c>
    </row>
    <row r="1951" s="1" customFormat="1" ht="25.5" customHeight="1">
      <c r="B1951" s="45"/>
      <c r="C1951" s="213" t="s">
        <v>2485</v>
      </c>
      <c r="D1951" s="213" t="s">
        <v>149</v>
      </c>
      <c r="E1951" s="214" t="s">
        <v>2486</v>
      </c>
      <c r="F1951" s="215" t="s">
        <v>2487</v>
      </c>
      <c r="G1951" s="216" t="s">
        <v>152</v>
      </c>
      <c r="H1951" s="217">
        <v>22.760999999999999</v>
      </c>
      <c r="I1951" s="218"/>
      <c r="J1951" s="219">
        <f>ROUND(I1951*H1951,2)</f>
        <v>0</v>
      </c>
      <c r="K1951" s="215" t="s">
        <v>153</v>
      </c>
      <c r="L1951" s="71"/>
      <c r="M1951" s="220" t="s">
        <v>21</v>
      </c>
      <c r="N1951" s="221" t="s">
        <v>43</v>
      </c>
      <c r="O1951" s="46"/>
      <c r="P1951" s="222">
        <f>O1951*H1951</f>
        <v>0</v>
      </c>
      <c r="Q1951" s="222">
        <v>0.00027999999999999998</v>
      </c>
      <c r="R1951" s="222">
        <f>Q1951*H1951</f>
        <v>0.0063730799999999988</v>
      </c>
      <c r="S1951" s="222">
        <v>0</v>
      </c>
      <c r="T1951" s="223">
        <f>S1951*H1951</f>
        <v>0</v>
      </c>
      <c r="AR1951" s="23" t="s">
        <v>248</v>
      </c>
      <c r="AT1951" s="23" t="s">
        <v>149</v>
      </c>
      <c r="AU1951" s="23" t="s">
        <v>84</v>
      </c>
      <c r="AY1951" s="23" t="s">
        <v>147</v>
      </c>
      <c r="BE1951" s="224">
        <f>IF(N1951="základní",J1951,0)</f>
        <v>0</v>
      </c>
      <c r="BF1951" s="224">
        <f>IF(N1951="snížená",J1951,0)</f>
        <v>0</v>
      </c>
      <c r="BG1951" s="224">
        <f>IF(N1951="zákl. přenesená",J1951,0)</f>
        <v>0</v>
      </c>
      <c r="BH1951" s="224">
        <f>IF(N1951="sníž. přenesená",J1951,0)</f>
        <v>0</v>
      </c>
      <c r="BI1951" s="224">
        <f>IF(N1951="nulová",J1951,0)</f>
        <v>0</v>
      </c>
      <c r="BJ1951" s="23" t="s">
        <v>77</v>
      </c>
      <c r="BK1951" s="224">
        <f>ROUND(I1951*H1951,2)</f>
        <v>0</v>
      </c>
      <c r="BL1951" s="23" t="s">
        <v>248</v>
      </c>
      <c r="BM1951" s="23" t="s">
        <v>2488</v>
      </c>
    </row>
    <row r="1952" s="1" customFormat="1">
      <c r="B1952" s="45"/>
      <c r="C1952" s="73"/>
      <c r="D1952" s="225" t="s">
        <v>156</v>
      </c>
      <c r="E1952" s="73"/>
      <c r="F1952" s="226" t="s">
        <v>2489</v>
      </c>
      <c r="G1952" s="73"/>
      <c r="H1952" s="73"/>
      <c r="I1952" s="184"/>
      <c r="J1952" s="73"/>
      <c r="K1952" s="73"/>
      <c r="L1952" s="71"/>
      <c r="M1952" s="227"/>
      <c r="N1952" s="46"/>
      <c r="O1952" s="46"/>
      <c r="P1952" s="46"/>
      <c r="Q1952" s="46"/>
      <c r="R1952" s="46"/>
      <c r="S1952" s="46"/>
      <c r="T1952" s="94"/>
      <c r="AT1952" s="23" t="s">
        <v>156</v>
      </c>
      <c r="AU1952" s="23" t="s">
        <v>84</v>
      </c>
    </row>
    <row r="1953" s="12" customFormat="1">
      <c r="B1953" s="238"/>
      <c r="C1953" s="239"/>
      <c r="D1953" s="225" t="s">
        <v>158</v>
      </c>
      <c r="E1953" s="240" t="s">
        <v>21</v>
      </c>
      <c r="F1953" s="241" t="s">
        <v>2490</v>
      </c>
      <c r="G1953" s="239"/>
      <c r="H1953" s="242">
        <v>22.760999999999999</v>
      </c>
      <c r="I1953" s="243"/>
      <c r="J1953" s="239"/>
      <c r="K1953" s="239"/>
      <c r="L1953" s="244"/>
      <c r="M1953" s="245"/>
      <c r="N1953" s="246"/>
      <c r="O1953" s="246"/>
      <c r="P1953" s="246"/>
      <c r="Q1953" s="246"/>
      <c r="R1953" s="246"/>
      <c r="S1953" s="246"/>
      <c r="T1953" s="247"/>
      <c r="AT1953" s="248" t="s">
        <v>158</v>
      </c>
      <c r="AU1953" s="248" t="s">
        <v>84</v>
      </c>
      <c r="AV1953" s="12" t="s">
        <v>84</v>
      </c>
      <c r="AW1953" s="12" t="s">
        <v>35</v>
      </c>
      <c r="AX1953" s="12" t="s">
        <v>72</v>
      </c>
      <c r="AY1953" s="248" t="s">
        <v>147</v>
      </c>
    </row>
    <row r="1954" s="13" customFormat="1">
      <c r="B1954" s="249"/>
      <c r="C1954" s="250"/>
      <c r="D1954" s="225" t="s">
        <v>158</v>
      </c>
      <c r="E1954" s="251" t="s">
        <v>21</v>
      </c>
      <c r="F1954" s="252" t="s">
        <v>161</v>
      </c>
      <c r="G1954" s="250"/>
      <c r="H1954" s="253">
        <v>22.760999999999999</v>
      </c>
      <c r="I1954" s="254"/>
      <c r="J1954" s="250"/>
      <c r="K1954" s="250"/>
      <c r="L1954" s="255"/>
      <c r="M1954" s="256"/>
      <c r="N1954" s="257"/>
      <c r="O1954" s="257"/>
      <c r="P1954" s="257"/>
      <c r="Q1954" s="257"/>
      <c r="R1954" s="257"/>
      <c r="S1954" s="257"/>
      <c r="T1954" s="258"/>
      <c r="AT1954" s="259" t="s">
        <v>158</v>
      </c>
      <c r="AU1954" s="259" t="s">
        <v>84</v>
      </c>
      <c r="AV1954" s="13" t="s">
        <v>154</v>
      </c>
      <c r="AW1954" s="13" t="s">
        <v>35</v>
      </c>
      <c r="AX1954" s="13" t="s">
        <v>77</v>
      </c>
      <c r="AY1954" s="259" t="s">
        <v>147</v>
      </c>
    </row>
    <row r="1955" s="1" customFormat="1" ht="25.5" customHeight="1">
      <c r="B1955" s="45"/>
      <c r="C1955" s="260" t="s">
        <v>2491</v>
      </c>
      <c r="D1955" s="260" t="s">
        <v>237</v>
      </c>
      <c r="E1955" s="261" t="s">
        <v>2492</v>
      </c>
      <c r="F1955" s="262" t="s">
        <v>2493</v>
      </c>
      <c r="G1955" s="263" t="s">
        <v>152</v>
      </c>
      <c r="H1955" s="264">
        <v>23.899000000000001</v>
      </c>
      <c r="I1955" s="265"/>
      <c r="J1955" s="266">
        <f>ROUND(I1955*H1955,2)</f>
        <v>0</v>
      </c>
      <c r="K1955" s="262" t="s">
        <v>153</v>
      </c>
      <c r="L1955" s="267"/>
      <c r="M1955" s="268" t="s">
        <v>21</v>
      </c>
      <c r="N1955" s="269" t="s">
        <v>43</v>
      </c>
      <c r="O1955" s="46"/>
      <c r="P1955" s="222">
        <f>O1955*H1955</f>
        <v>0</v>
      </c>
      <c r="Q1955" s="222">
        <v>0.025600000000000001</v>
      </c>
      <c r="R1955" s="222">
        <f>Q1955*H1955</f>
        <v>0.61181440000000009</v>
      </c>
      <c r="S1955" s="222">
        <v>0</v>
      </c>
      <c r="T1955" s="223">
        <f>S1955*H1955</f>
        <v>0</v>
      </c>
      <c r="AR1955" s="23" t="s">
        <v>347</v>
      </c>
      <c r="AT1955" s="23" t="s">
        <v>237</v>
      </c>
      <c r="AU1955" s="23" t="s">
        <v>84</v>
      </c>
      <c r="AY1955" s="23" t="s">
        <v>147</v>
      </c>
      <c r="BE1955" s="224">
        <f>IF(N1955="základní",J1955,0)</f>
        <v>0</v>
      </c>
      <c r="BF1955" s="224">
        <f>IF(N1955="snížená",J1955,0)</f>
        <v>0</v>
      </c>
      <c r="BG1955" s="224">
        <f>IF(N1955="zákl. přenesená",J1955,0)</f>
        <v>0</v>
      </c>
      <c r="BH1955" s="224">
        <f>IF(N1955="sníž. přenesená",J1955,0)</f>
        <v>0</v>
      </c>
      <c r="BI1955" s="224">
        <f>IF(N1955="nulová",J1955,0)</f>
        <v>0</v>
      </c>
      <c r="BJ1955" s="23" t="s">
        <v>77</v>
      </c>
      <c r="BK1955" s="224">
        <f>ROUND(I1955*H1955,2)</f>
        <v>0</v>
      </c>
      <c r="BL1955" s="23" t="s">
        <v>248</v>
      </c>
      <c r="BM1955" s="23" t="s">
        <v>2494</v>
      </c>
    </row>
    <row r="1956" s="12" customFormat="1">
      <c r="B1956" s="238"/>
      <c r="C1956" s="239"/>
      <c r="D1956" s="225" t="s">
        <v>158</v>
      </c>
      <c r="E1956" s="239"/>
      <c r="F1956" s="241" t="s">
        <v>2495</v>
      </c>
      <c r="G1956" s="239"/>
      <c r="H1956" s="242">
        <v>23.899000000000001</v>
      </c>
      <c r="I1956" s="243"/>
      <c r="J1956" s="239"/>
      <c r="K1956" s="239"/>
      <c r="L1956" s="244"/>
      <c r="M1956" s="245"/>
      <c r="N1956" s="246"/>
      <c r="O1956" s="246"/>
      <c r="P1956" s="246"/>
      <c r="Q1956" s="246"/>
      <c r="R1956" s="246"/>
      <c r="S1956" s="246"/>
      <c r="T1956" s="247"/>
      <c r="AT1956" s="248" t="s">
        <v>158</v>
      </c>
      <c r="AU1956" s="248" t="s">
        <v>84</v>
      </c>
      <c r="AV1956" s="12" t="s">
        <v>84</v>
      </c>
      <c r="AW1956" s="12" t="s">
        <v>6</v>
      </c>
      <c r="AX1956" s="12" t="s">
        <v>77</v>
      </c>
      <c r="AY1956" s="248" t="s">
        <v>147</v>
      </c>
    </row>
    <row r="1957" s="1" customFormat="1" ht="16.5" customHeight="1">
      <c r="B1957" s="45"/>
      <c r="C1957" s="213" t="s">
        <v>2496</v>
      </c>
      <c r="D1957" s="213" t="s">
        <v>149</v>
      </c>
      <c r="E1957" s="214" t="s">
        <v>2497</v>
      </c>
      <c r="F1957" s="215" t="s">
        <v>2498</v>
      </c>
      <c r="G1957" s="216" t="s">
        <v>367</v>
      </c>
      <c r="H1957" s="217">
        <v>1</v>
      </c>
      <c r="I1957" s="218"/>
      <c r="J1957" s="219">
        <f>ROUND(I1957*H1957,2)</f>
        <v>0</v>
      </c>
      <c r="K1957" s="215" t="s">
        <v>153</v>
      </c>
      <c r="L1957" s="71"/>
      <c r="M1957" s="220" t="s">
        <v>21</v>
      </c>
      <c r="N1957" s="221" t="s">
        <v>43</v>
      </c>
      <c r="O1957" s="46"/>
      <c r="P1957" s="222">
        <f>O1957*H1957</f>
        <v>0</v>
      </c>
      <c r="Q1957" s="222">
        <v>0</v>
      </c>
      <c r="R1957" s="222">
        <f>Q1957*H1957</f>
        <v>0</v>
      </c>
      <c r="S1957" s="222">
        <v>0</v>
      </c>
      <c r="T1957" s="223">
        <f>S1957*H1957</f>
        <v>0</v>
      </c>
      <c r="AR1957" s="23" t="s">
        <v>248</v>
      </c>
      <c r="AT1957" s="23" t="s">
        <v>149</v>
      </c>
      <c r="AU1957" s="23" t="s">
        <v>84</v>
      </c>
      <c r="AY1957" s="23" t="s">
        <v>147</v>
      </c>
      <c r="BE1957" s="224">
        <f>IF(N1957="základní",J1957,0)</f>
        <v>0</v>
      </c>
      <c r="BF1957" s="224">
        <f>IF(N1957="snížená",J1957,0)</f>
        <v>0</v>
      </c>
      <c r="BG1957" s="224">
        <f>IF(N1957="zákl. přenesená",J1957,0)</f>
        <v>0</v>
      </c>
      <c r="BH1957" s="224">
        <f>IF(N1957="sníž. přenesená",J1957,0)</f>
        <v>0</v>
      </c>
      <c r="BI1957" s="224">
        <f>IF(N1957="nulová",J1957,0)</f>
        <v>0</v>
      </c>
      <c r="BJ1957" s="23" t="s">
        <v>77</v>
      </c>
      <c r="BK1957" s="224">
        <f>ROUND(I1957*H1957,2)</f>
        <v>0</v>
      </c>
      <c r="BL1957" s="23" t="s">
        <v>248</v>
      </c>
      <c r="BM1957" s="23" t="s">
        <v>2499</v>
      </c>
    </row>
    <row r="1958" s="1" customFormat="1">
      <c r="B1958" s="45"/>
      <c r="C1958" s="73"/>
      <c r="D1958" s="225" t="s">
        <v>156</v>
      </c>
      <c r="E1958" s="73"/>
      <c r="F1958" s="226" t="s">
        <v>2500</v>
      </c>
      <c r="G1958" s="73"/>
      <c r="H1958" s="73"/>
      <c r="I1958" s="184"/>
      <c r="J1958" s="73"/>
      <c r="K1958" s="73"/>
      <c r="L1958" s="71"/>
      <c r="M1958" s="227"/>
      <c r="N1958" s="46"/>
      <c r="O1958" s="46"/>
      <c r="P1958" s="46"/>
      <c r="Q1958" s="46"/>
      <c r="R1958" s="46"/>
      <c r="S1958" s="46"/>
      <c r="T1958" s="94"/>
      <c r="AT1958" s="23" t="s">
        <v>156</v>
      </c>
      <c r="AU1958" s="23" t="s">
        <v>84</v>
      </c>
    </row>
    <row r="1959" s="11" customFormat="1">
      <c r="B1959" s="228"/>
      <c r="C1959" s="229"/>
      <c r="D1959" s="225" t="s">
        <v>158</v>
      </c>
      <c r="E1959" s="230" t="s">
        <v>21</v>
      </c>
      <c r="F1959" s="231" t="s">
        <v>2501</v>
      </c>
      <c r="G1959" s="229"/>
      <c r="H1959" s="230" t="s">
        <v>21</v>
      </c>
      <c r="I1959" s="232"/>
      <c r="J1959" s="229"/>
      <c r="K1959" s="229"/>
      <c r="L1959" s="233"/>
      <c r="M1959" s="234"/>
      <c r="N1959" s="235"/>
      <c r="O1959" s="235"/>
      <c r="P1959" s="235"/>
      <c r="Q1959" s="235"/>
      <c r="R1959" s="235"/>
      <c r="S1959" s="235"/>
      <c r="T1959" s="236"/>
      <c r="AT1959" s="237" t="s">
        <v>158</v>
      </c>
      <c r="AU1959" s="237" t="s">
        <v>84</v>
      </c>
      <c r="AV1959" s="11" t="s">
        <v>77</v>
      </c>
      <c r="AW1959" s="11" t="s">
        <v>35</v>
      </c>
      <c r="AX1959" s="11" t="s">
        <v>72</v>
      </c>
      <c r="AY1959" s="237" t="s">
        <v>147</v>
      </c>
    </row>
    <row r="1960" s="12" customFormat="1">
      <c r="B1960" s="238"/>
      <c r="C1960" s="239"/>
      <c r="D1960" s="225" t="s">
        <v>158</v>
      </c>
      <c r="E1960" s="240" t="s">
        <v>21</v>
      </c>
      <c r="F1960" s="241" t="s">
        <v>825</v>
      </c>
      <c r="G1960" s="239"/>
      <c r="H1960" s="242">
        <v>1</v>
      </c>
      <c r="I1960" s="243"/>
      <c r="J1960" s="239"/>
      <c r="K1960" s="239"/>
      <c r="L1960" s="244"/>
      <c r="M1960" s="245"/>
      <c r="N1960" s="246"/>
      <c r="O1960" s="246"/>
      <c r="P1960" s="246"/>
      <c r="Q1960" s="246"/>
      <c r="R1960" s="246"/>
      <c r="S1960" s="246"/>
      <c r="T1960" s="247"/>
      <c r="AT1960" s="248" t="s">
        <v>158</v>
      </c>
      <c r="AU1960" s="248" t="s">
        <v>84</v>
      </c>
      <c r="AV1960" s="12" t="s">
        <v>84</v>
      </c>
      <c r="AW1960" s="12" t="s">
        <v>35</v>
      </c>
      <c r="AX1960" s="12" t="s">
        <v>72</v>
      </c>
      <c r="AY1960" s="248" t="s">
        <v>147</v>
      </c>
    </row>
    <row r="1961" s="13" customFormat="1">
      <c r="B1961" s="249"/>
      <c r="C1961" s="250"/>
      <c r="D1961" s="225" t="s">
        <v>158</v>
      </c>
      <c r="E1961" s="251" t="s">
        <v>21</v>
      </c>
      <c r="F1961" s="252" t="s">
        <v>161</v>
      </c>
      <c r="G1961" s="250"/>
      <c r="H1961" s="253">
        <v>1</v>
      </c>
      <c r="I1961" s="254"/>
      <c r="J1961" s="250"/>
      <c r="K1961" s="250"/>
      <c r="L1961" s="255"/>
      <c r="M1961" s="256"/>
      <c r="N1961" s="257"/>
      <c r="O1961" s="257"/>
      <c r="P1961" s="257"/>
      <c r="Q1961" s="257"/>
      <c r="R1961" s="257"/>
      <c r="S1961" s="257"/>
      <c r="T1961" s="258"/>
      <c r="AT1961" s="259" t="s">
        <v>158</v>
      </c>
      <c r="AU1961" s="259" t="s">
        <v>84</v>
      </c>
      <c r="AV1961" s="13" t="s">
        <v>154</v>
      </c>
      <c r="AW1961" s="13" t="s">
        <v>35</v>
      </c>
      <c r="AX1961" s="13" t="s">
        <v>77</v>
      </c>
      <c r="AY1961" s="259" t="s">
        <v>147</v>
      </c>
    </row>
    <row r="1962" s="1" customFormat="1" ht="25.5" customHeight="1">
      <c r="B1962" s="45"/>
      <c r="C1962" s="260" t="s">
        <v>2502</v>
      </c>
      <c r="D1962" s="260" t="s">
        <v>237</v>
      </c>
      <c r="E1962" s="261" t="s">
        <v>2503</v>
      </c>
      <c r="F1962" s="262" t="s">
        <v>2504</v>
      </c>
      <c r="G1962" s="263" t="s">
        <v>367</v>
      </c>
      <c r="H1962" s="264">
        <v>1</v>
      </c>
      <c r="I1962" s="265"/>
      <c r="J1962" s="266">
        <f>ROUND(I1962*H1962,2)</f>
        <v>0</v>
      </c>
      <c r="K1962" s="262" t="s">
        <v>153</v>
      </c>
      <c r="L1962" s="267"/>
      <c r="M1962" s="268" t="s">
        <v>21</v>
      </c>
      <c r="N1962" s="269" t="s">
        <v>43</v>
      </c>
      <c r="O1962" s="46"/>
      <c r="P1962" s="222">
        <f>O1962*H1962</f>
        <v>0</v>
      </c>
      <c r="Q1962" s="222">
        <v>0.084000000000000005</v>
      </c>
      <c r="R1962" s="222">
        <f>Q1962*H1962</f>
        <v>0.084000000000000005</v>
      </c>
      <c r="S1962" s="222">
        <v>0</v>
      </c>
      <c r="T1962" s="223">
        <f>S1962*H1962</f>
        <v>0</v>
      </c>
      <c r="AR1962" s="23" t="s">
        <v>347</v>
      </c>
      <c r="AT1962" s="23" t="s">
        <v>237</v>
      </c>
      <c r="AU1962" s="23" t="s">
        <v>84</v>
      </c>
      <c r="AY1962" s="23" t="s">
        <v>147</v>
      </c>
      <c r="BE1962" s="224">
        <f>IF(N1962="základní",J1962,0)</f>
        <v>0</v>
      </c>
      <c r="BF1962" s="224">
        <f>IF(N1962="snížená",J1962,0)</f>
        <v>0</v>
      </c>
      <c r="BG1962" s="224">
        <f>IF(N1962="zákl. přenesená",J1962,0)</f>
        <v>0</v>
      </c>
      <c r="BH1962" s="224">
        <f>IF(N1962="sníž. přenesená",J1962,0)</f>
        <v>0</v>
      </c>
      <c r="BI1962" s="224">
        <f>IF(N1962="nulová",J1962,0)</f>
        <v>0</v>
      </c>
      <c r="BJ1962" s="23" t="s">
        <v>77</v>
      </c>
      <c r="BK1962" s="224">
        <f>ROUND(I1962*H1962,2)</f>
        <v>0</v>
      </c>
      <c r="BL1962" s="23" t="s">
        <v>248</v>
      </c>
      <c r="BM1962" s="23" t="s">
        <v>2505</v>
      </c>
    </row>
    <row r="1963" s="1" customFormat="1" ht="16.5" customHeight="1">
      <c r="B1963" s="45"/>
      <c r="C1963" s="213" t="s">
        <v>2506</v>
      </c>
      <c r="D1963" s="213" t="s">
        <v>149</v>
      </c>
      <c r="E1963" s="214" t="s">
        <v>2507</v>
      </c>
      <c r="F1963" s="215" t="s">
        <v>2508</v>
      </c>
      <c r="G1963" s="216" t="s">
        <v>367</v>
      </c>
      <c r="H1963" s="217">
        <v>2</v>
      </c>
      <c r="I1963" s="218"/>
      <c r="J1963" s="219">
        <f>ROUND(I1963*H1963,2)</f>
        <v>0</v>
      </c>
      <c r="K1963" s="215" t="s">
        <v>153</v>
      </c>
      <c r="L1963" s="71"/>
      <c r="M1963" s="220" t="s">
        <v>21</v>
      </c>
      <c r="N1963" s="221" t="s">
        <v>43</v>
      </c>
      <c r="O1963" s="46"/>
      <c r="P1963" s="222">
        <f>O1963*H1963</f>
        <v>0</v>
      </c>
      <c r="Q1963" s="222">
        <v>0</v>
      </c>
      <c r="R1963" s="222">
        <f>Q1963*H1963</f>
        <v>0</v>
      </c>
      <c r="S1963" s="222">
        <v>0</v>
      </c>
      <c r="T1963" s="223">
        <f>S1963*H1963</f>
        <v>0</v>
      </c>
      <c r="AR1963" s="23" t="s">
        <v>248</v>
      </c>
      <c r="AT1963" s="23" t="s">
        <v>149</v>
      </c>
      <c r="AU1963" s="23" t="s">
        <v>84</v>
      </c>
      <c r="AY1963" s="23" t="s">
        <v>147</v>
      </c>
      <c r="BE1963" s="224">
        <f>IF(N1963="základní",J1963,0)</f>
        <v>0</v>
      </c>
      <c r="BF1963" s="224">
        <f>IF(N1963="snížená",J1963,0)</f>
        <v>0</v>
      </c>
      <c r="BG1963" s="224">
        <f>IF(N1963="zákl. přenesená",J1963,0)</f>
        <v>0</v>
      </c>
      <c r="BH1963" s="224">
        <f>IF(N1963="sníž. přenesená",J1963,0)</f>
        <v>0</v>
      </c>
      <c r="BI1963" s="224">
        <f>IF(N1963="nulová",J1963,0)</f>
        <v>0</v>
      </c>
      <c r="BJ1963" s="23" t="s">
        <v>77</v>
      </c>
      <c r="BK1963" s="224">
        <f>ROUND(I1963*H1963,2)</f>
        <v>0</v>
      </c>
      <c r="BL1963" s="23" t="s">
        <v>248</v>
      </c>
      <c r="BM1963" s="23" t="s">
        <v>2509</v>
      </c>
    </row>
    <row r="1964" s="1" customFormat="1">
      <c r="B1964" s="45"/>
      <c r="C1964" s="73"/>
      <c r="D1964" s="225" t="s">
        <v>156</v>
      </c>
      <c r="E1964" s="73"/>
      <c r="F1964" s="226" t="s">
        <v>2500</v>
      </c>
      <c r="G1964" s="73"/>
      <c r="H1964" s="73"/>
      <c r="I1964" s="184"/>
      <c r="J1964" s="73"/>
      <c r="K1964" s="73"/>
      <c r="L1964" s="71"/>
      <c r="M1964" s="227"/>
      <c r="N1964" s="46"/>
      <c r="O1964" s="46"/>
      <c r="P1964" s="46"/>
      <c r="Q1964" s="46"/>
      <c r="R1964" s="46"/>
      <c r="S1964" s="46"/>
      <c r="T1964" s="94"/>
      <c r="AT1964" s="23" t="s">
        <v>156</v>
      </c>
      <c r="AU1964" s="23" t="s">
        <v>84</v>
      </c>
    </row>
    <row r="1965" s="11" customFormat="1">
      <c r="B1965" s="228"/>
      <c r="C1965" s="229"/>
      <c r="D1965" s="225" t="s">
        <v>158</v>
      </c>
      <c r="E1965" s="230" t="s">
        <v>21</v>
      </c>
      <c r="F1965" s="231" t="s">
        <v>2501</v>
      </c>
      <c r="G1965" s="229"/>
      <c r="H1965" s="230" t="s">
        <v>21</v>
      </c>
      <c r="I1965" s="232"/>
      <c r="J1965" s="229"/>
      <c r="K1965" s="229"/>
      <c r="L1965" s="233"/>
      <c r="M1965" s="234"/>
      <c r="N1965" s="235"/>
      <c r="O1965" s="235"/>
      <c r="P1965" s="235"/>
      <c r="Q1965" s="235"/>
      <c r="R1965" s="235"/>
      <c r="S1965" s="235"/>
      <c r="T1965" s="236"/>
      <c r="AT1965" s="237" t="s">
        <v>158</v>
      </c>
      <c r="AU1965" s="237" t="s">
        <v>84</v>
      </c>
      <c r="AV1965" s="11" t="s">
        <v>77</v>
      </c>
      <c r="AW1965" s="11" t="s">
        <v>35</v>
      </c>
      <c r="AX1965" s="11" t="s">
        <v>72</v>
      </c>
      <c r="AY1965" s="237" t="s">
        <v>147</v>
      </c>
    </row>
    <row r="1966" s="12" customFormat="1">
      <c r="B1966" s="238"/>
      <c r="C1966" s="239"/>
      <c r="D1966" s="225" t="s">
        <v>158</v>
      </c>
      <c r="E1966" s="240" t="s">
        <v>21</v>
      </c>
      <c r="F1966" s="241" t="s">
        <v>2510</v>
      </c>
      <c r="G1966" s="239"/>
      <c r="H1966" s="242">
        <v>1</v>
      </c>
      <c r="I1966" s="243"/>
      <c r="J1966" s="239"/>
      <c r="K1966" s="239"/>
      <c r="L1966" s="244"/>
      <c r="M1966" s="245"/>
      <c r="N1966" s="246"/>
      <c r="O1966" s="246"/>
      <c r="P1966" s="246"/>
      <c r="Q1966" s="246"/>
      <c r="R1966" s="246"/>
      <c r="S1966" s="246"/>
      <c r="T1966" s="247"/>
      <c r="AT1966" s="248" t="s">
        <v>158</v>
      </c>
      <c r="AU1966" s="248" t="s">
        <v>84</v>
      </c>
      <c r="AV1966" s="12" t="s">
        <v>84</v>
      </c>
      <c r="AW1966" s="12" t="s">
        <v>35</v>
      </c>
      <c r="AX1966" s="12" t="s">
        <v>72</v>
      </c>
      <c r="AY1966" s="248" t="s">
        <v>147</v>
      </c>
    </row>
    <row r="1967" s="12" customFormat="1">
      <c r="B1967" s="238"/>
      <c r="C1967" s="239"/>
      <c r="D1967" s="225" t="s">
        <v>158</v>
      </c>
      <c r="E1967" s="240" t="s">
        <v>21</v>
      </c>
      <c r="F1967" s="241" t="s">
        <v>2511</v>
      </c>
      <c r="G1967" s="239"/>
      <c r="H1967" s="242">
        <v>1</v>
      </c>
      <c r="I1967" s="243"/>
      <c r="J1967" s="239"/>
      <c r="K1967" s="239"/>
      <c r="L1967" s="244"/>
      <c r="M1967" s="245"/>
      <c r="N1967" s="246"/>
      <c r="O1967" s="246"/>
      <c r="P1967" s="246"/>
      <c r="Q1967" s="246"/>
      <c r="R1967" s="246"/>
      <c r="S1967" s="246"/>
      <c r="T1967" s="247"/>
      <c r="AT1967" s="248" t="s">
        <v>158</v>
      </c>
      <c r="AU1967" s="248" t="s">
        <v>84</v>
      </c>
      <c r="AV1967" s="12" t="s">
        <v>84</v>
      </c>
      <c r="AW1967" s="12" t="s">
        <v>35</v>
      </c>
      <c r="AX1967" s="12" t="s">
        <v>72</v>
      </c>
      <c r="AY1967" s="248" t="s">
        <v>147</v>
      </c>
    </row>
    <row r="1968" s="13" customFormat="1">
      <c r="B1968" s="249"/>
      <c r="C1968" s="250"/>
      <c r="D1968" s="225" t="s">
        <v>158</v>
      </c>
      <c r="E1968" s="251" t="s">
        <v>21</v>
      </c>
      <c r="F1968" s="252" t="s">
        <v>161</v>
      </c>
      <c r="G1968" s="250"/>
      <c r="H1968" s="253">
        <v>2</v>
      </c>
      <c r="I1968" s="254"/>
      <c r="J1968" s="250"/>
      <c r="K1968" s="250"/>
      <c r="L1968" s="255"/>
      <c r="M1968" s="256"/>
      <c r="N1968" s="257"/>
      <c r="O1968" s="257"/>
      <c r="P1968" s="257"/>
      <c r="Q1968" s="257"/>
      <c r="R1968" s="257"/>
      <c r="S1968" s="257"/>
      <c r="T1968" s="258"/>
      <c r="AT1968" s="259" t="s">
        <v>158</v>
      </c>
      <c r="AU1968" s="259" t="s">
        <v>84</v>
      </c>
      <c r="AV1968" s="13" t="s">
        <v>154</v>
      </c>
      <c r="AW1968" s="13" t="s">
        <v>35</v>
      </c>
      <c r="AX1968" s="13" t="s">
        <v>77</v>
      </c>
      <c r="AY1968" s="259" t="s">
        <v>147</v>
      </c>
    </row>
    <row r="1969" s="1" customFormat="1" ht="25.5" customHeight="1">
      <c r="B1969" s="45"/>
      <c r="C1969" s="260" t="s">
        <v>2512</v>
      </c>
      <c r="D1969" s="260" t="s">
        <v>237</v>
      </c>
      <c r="E1969" s="261" t="s">
        <v>2513</v>
      </c>
      <c r="F1969" s="262" t="s">
        <v>2514</v>
      </c>
      <c r="G1969" s="263" t="s">
        <v>367</v>
      </c>
      <c r="H1969" s="264">
        <v>1</v>
      </c>
      <c r="I1969" s="265"/>
      <c r="J1969" s="266">
        <f>ROUND(I1969*H1969,2)</f>
        <v>0</v>
      </c>
      <c r="K1969" s="262" t="s">
        <v>21</v>
      </c>
      <c r="L1969" s="267"/>
      <c r="M1969" s="268" t="s">
        <v>21</v>
      </c>
      <c r="N1969" s="269" t="s">
        <v>43</v>
      </c>
      <c r="O1969" s="46"/>
      <c r="P1969" s="222">
        <f>O1969*H1969</f>
        <v>0</v>
      </c>
      <c r="Q1969" s="222">
        <v>0.080000000000000002</v>
      </c>
      <c r="R1969" s="222">
        <f>Q1969*H1969</f>
        <v>0.080000000000000002</v>
      </c>
      <c r="S1969" s="222">
        <v>0</v>
      </c>
      <c r="T1969" s="223">
        <f>S1969*H1969</f>
        <v>0</v>
      </c>
      <c r="AR1969" s="23" t="s">
        <v>347</v>
      </c>
      <c r="AT1969" s="23" t="s">
        <v>237</v>
      </c>
      <c r="AU1969" s="23" t="s">
        <v>84</v>
      </c>
      <c r="AY1969" s="23" t="s">
        <v>147</v>
      </c>
      <c r="BE1969" s="224">
        <f>IF(N1969="základní",J1969,0)</f>
        <v>0</v>
      </c>
      <c r="BF1969" s="224">
        <f>IF(N1969="snížená",J1969,0)</f>
        <v>0</v>
      </c>
      <c r="BG1969" s="224">
        <f>IF(N1969="zákl. přenesená",J1969,0)</f>
        <v>0</v>
      </c>
      <c r="BH1969" s="224">
        <f>IF(N1969="sníž. přenesená",J1969,0)</f>
        <v>0</v>
      </c>
      <c r="BI1969" s="224">
        <f>IF(N1969="nulová",J1969,0)</f>
        <v>0</v>
      </c>
      <c r="BJ1969" s="23" t="s">
        <v>77</v>
      </c>
      <c r="BK1969" s="224">
        <f>ROUND(I1969*H1969,2)</f>
        <v>0</v>
      </c>
      <c r="BL1969" s="23" t="s">
        <v>248</v>
      </c>
      <c r="BM1969" s="23" t="s">
        <v>2515</v>
      </c>
    </row>
    <row r="1970" s="12" customFormat="1">
      <c r="B1970" s="238"/>
      <c r="C1970" s="239"/>
      <c r="D1970" s="225" t="s">
        <v>158</v>
      </c>
      <c r="E1970" s="240" t="s">
        <v>21</v>
      </c>
      <c r="F1970" s="241" t="s">
        <v>2510</v>
      </c>
      <c r="G1970" s="239"/>
      <c r="H1970" s="242">
        <v>1</v>
      </c>
      <c r="I1970" s="243"/>
      <c r="J1970" s="239"/>
      <c r="K1970" s="239"/>
      <c r="L1970" s="244"/>
      <c r="M1970" s="245"/>
      <c r="N1970" s="246"/>
      <c r="O1970" s="246"/>
      <c r="P1970" s="246"/>
      <c r="Q1970" s="246"/>
      <c r="R1970" s="246"/>
      <c r="S1970" s="246"/>
      <c r="T1970" s="247"/>
      <c r="AT1970" s="248" t="s">
        <v>158</v>
      </c>
      <c r="AU1970" s="248" t="s">
        <v>84</v>
      </c>
      <c r="AV1970" s="12" t="s">
        <v>84</v>
      </c>
      <c r="AW1970" s="12" t="s">
        <v>35</v>
      </c>
      <c r="AX1970" s="12" t="s">
        <v>72</v>
      </c>
      <c r="AY1970" s="248" t="s">
        <v>147</v>
      </c>
    </row>
    <row r="1971" s="13" customFormat="1">
      <c r="B1971" s="249"/>
      <c r="C1971" s="250"/>
      <c r="D1971" s="225" t="s">
        <v>158</v>
      </c>
      <c r="E1971" s="251" t="s">
        <v>21</v>
      </c>
      <c r="F1971" s="252" t="s">
        <v>161</v>
      </c>
      <c r="G1971" s="250"/>
      <c r="H1971" s="253">
        <v>1</v>
      </c>
      <c r="I1971" s="254"/>
      <c r="J1971" s="250"/>
      <c r="K1971" s="250"/>
      <c r="L1971" s="255"/>
      <c r="M1971" s="256"/>
      <c r="N1971" s="257"/>
      <c r="O1971" s="257"/>
      <c r="P1971" s="257"/>
      <c r="Q1971" s="257"/>
      <c r="R1971" s="257"/>
      <c r="S1971" s="257"/>
      <c r="T1971" s="258"/>
      <c r="AT1971" s="259" t="s">
        <v>158</v>
      </c>
      <c r="AU1971" s="259" t="s">
        <v>84</v>
      </c>
      <c r="AV1971" s="13" t="s">
        <v>154</v>
      </c>
      <c r="AW1971" s="13" t="s">
        <v>35</v>
      </c>
      <c r="AX1971" s="13" t="s">
        <v>77</v>
      </c>
      <c r="AY1971" s="259" t="s">
        <v>147</v>
      </c>
    </row>
    <row r="1972" s="1" customFormat="1" ht="25.5" customHeight="1">
      <c r="B1972" s="45"/>
      <c r="C1972" s="260" t="s">
        <v>2516</v>
      </c>
      <c r="D1972" s="260" t="s">
        <v>237</v>
      </c>
      <c r="E1972" s="261" t="s">
        <v>2517</v>
      </c>
      <c r="F1972" s="262" t="s">
        <v>2518</v>
      </c>
      <c r="G1972" s="263" t="s">
        <v>367</v>
      </c>
      <c r="H1972" s="264">
        <v>1</v>
      </c>
      <c r="I1972" s="265"/>
      <c r="J1972" s="266">
        <f>ROUND(I1972*H1972,2)</f>
        <v>0</v>
      </c>
      <c r="K1972" s="262" t="s">
        <v>21</v>
      </c>
      <c r="L1972" s="267"/>
      <c r="M1972" s="268" t="s">
        <v>21</v>
      </c>
      <c r="N1972" s="269" t="s">
        <v>43</v>
      </c>
      <c r="O1972" s="46"/>
      <c r="P1972" s="222">
        <f>O1972*H1972</f>
        <v>0</v>
      </c>
      <c r="Q1972" s="222">
        <v>0.080000000000000002</v>
      </c>
      <c r="R1972" s="222">
        <f>Q1972*H1972</f>
        <v>0.080000000000000002</v>
      </c>
      <c r="S1972" s="222">
        <v>0</v>
      </c>
      <c r="T1972" s="223">
        <f>S1972*H1972</f>
        <v>0</v>
      </c>
      <c r="AR1972" s="23" t="s">
        <v>347</v>
      </c>
      <c r="AT1972" s="23" t="s">
        <v>237</v>
      </c>
      <c r="AU1972" s="23" t="s">
        <v>84</v>
      </c>
      <c r="AY1972" s="23" t="s">
        <v>147</v>
      </c>
      <c r="BE1972" s="224">
        <f>IF(N1972="základní",J1972,0)</f>
        <v>0</v>
      </c>
      <c r="BF1972" s="224">
        <f>IF(N1972="snížená",J1972,0)</f>
        <v>0</v>
      </c>
      <c r="BG1972" s="224">
        <f>IF(N1972="zákl. přenesená",J1972,0)</f>
        <v>0</v>
      </c>
      <c r="BH1972" s="224">
        <f>IF(N1972="sníž. přenesená",J1972,0)</f>
        <v>0</v>
      </c>
      <c r="BI1972" s="224">
        <f>IF(N1972="nulová",J1972,0)</f>
        <v>0</v>
      </c>
      <c r="BJ1972" s="23" t="s">
        <v>77</v>
      </c>
      <c r="BK1972" s="224">
        <f>ROUND(I1972*H1972,2)</f>
        <v>0</v>
      </c>
      <c r="BL1972" s="23" t="s">
        <v>248</v>
      </c>
      <c r="BM1972" s="23" t="s">
        <v>2519</v>
      </c>
    </row>
    <row r="1973" s="12" customFormat="1">
      <c r="B1973" s="238"/>
      <c r="C1973" s="239"/>
      <c r="D1973" s="225" t="s">
        <v>158</v>
      </c>
      <c r="E1973" s="240" t="s">
        <v>21</v>
      </c>
      <c r="F1973" s="241" t="s">
        <v>2511</v>
      </c>
      <c r="G1973" s="239"/>
      <c r="H1973" s="242">
        <v>1</v>
      </c>
      <c r="I1973" s="243"/>
      <c r="J1973" s="239"/>
      <c r="K1973" s="239"/>
      <c r="L1973" s="244"/>
      <c r="M1973" s="245"/>
      <c r="N1973" s="246"/>
      <c r="O1973" s="246"/>
      <c r="P1973" s="246"/>
      <c r="Q1973" s="246"/>
      <c r="R1973" s="246"/>
      <c r="S1973" s="246"/>
      <c r="T1973" s="247"/>
      <c r="AT1973" s="248" t="s">
        <v>158</v>
      </c>
      <c r="AU1973" s="248" t="s">
        <v>84</v>
      </c>
      <c r="AV1973" s="12" t="s">
        <v>84</v>
      </c>
      <c r="AW1973" s="12" t="s">
        <v>35</v>
      </c>
      <c r="AX1973" s="12" t="s">
        <v>72</v>
      </c>
      <c r="AY1973" s="248" t="s">
        <v>147</v>
      </c>
    </row>
    <row r="1974" s="13" customFormat="1">
      <c r="B1974" s="249"/>
      <c r="C1974" s="250"/>
      <c r="D1974" s="225" t="s">
        <v>158</v>
      </c>
      <c r="E1974" s="251" t="s">
        <v>21</v>
      </c>
      <c r="F1974" s="252" t="s">
        <v>161</v>
      </c>
      <c r="G1974" s="250"/>
      <c r="H1974" s="253">
        <v>1</v>
      </c>
      <c r="I1974" s="254"/>
      <c r="J1974" s="250"/>
      <c r="K1974" s="250"/>
      <c r="L1974" s="255"/>
      <c r="M1974" s="256"/>
      <c r="N1974" s="257"/>
      <c r="O1974" s="257"/>
      <c r="P1974" s="257"/>
      <c r="Q1974" s="257"/>
      <c r="R1974" s="257"/>
      <c r="S1974" s="257"/>
      <c r="T1974" s="258"/>
      <c r="AT1974" s="259" t="s">
        <v>158</v>
      </c>
      <c r="AU1974" s="259" t="s">
        <v>84</v>
      </c>
      <c r="AV1974" s="13" t="s">
        <v>154</v>
      </c>
      <c r="AW1974" s="13" t="s">
        <v>35</v>
      </c>
      <c r="AX1974" s="13" t="s">
        <v>77</v>
      </c>
      <c r="AY1974" s="259" t="s">
        <v>147</v>
      </c>
    </row>
    <row r="1975" s="1" customFormat="1" ht="16.5" customHeight="1">
      <c r="B1975" s="45"/>
      <c r="C1975" s="213" t="s">
        <v>2520</v>
      </c>
      <c r="D1975" s="213" t="s">
        <v>149</v>
      </c>
      <c r="E1975" s="214" t="s">
        <v>2521</v>
      </c>
      <c r="F1975" s="215" t="s">
        <v>2522</v>
      </c>
      <c r="G1975" s="216" t="s">
        <v>367</v>
      </c>
      <c r="H1975" s="217">
        <v>1</v>
      </c>
      <c r="I1975" s="218"/>
      <c r="J1975" s="219">
        <f>ROUND(I1975*H1975,2)</f>
        <v>0</v>
      </c>
      <c r="K1975" s="215" t="s">
        <v>153</v>
      </c>
      <c r="L1975" s="71"/>
      <c r="M1975" s="220" t="s">
        <v>21</v>
      </c>
      <c r="N1975" s="221" t="s">
        <v>43</v>
      </c>
      <c r="O1975" s="46"/>
      <c r="P1975" s="222">
        <f>O1975*H1975</f>
        <v>0</v>
      </c>
      <c r="Q1975" s="222">
        <v>0.00010000000000000001</v>
      </c>
      <c r="R1975" s="222">
        <f>Q1975*H1975</f>
        <v>0.00010000000000000001</v>
      </c>
      <c r="S1975" s="222">
        <v>0</v>
      </c>
      <c r="T1975" s="223">
        <f>S1975*H1975</f>
        <v>0</v>
      </c>
      <c r="AR1975" s="23" t="s">
        <v>248</v>
      </c>
      <c r="AT1975" s="23" t="s">
        <v>149</v>
      </c>
      <c r="AU1975" s="23" t="s">
        <v>84</v>
      </c>
      <c r="AY1975" s="23" t="s">
        <v>147</v>
      </c>
      <c r="BE1975" s="224">
        <f>IF(N1975="základní",J1975,0)</f>
        <v>0</v>
      </c>
      <c r="BF1975" s="224">
        <f>IF(N1975="snížená",J1975,0)</f>
        <v>0</v>
      </c>
      <c r="BG1975" s="224">
        <f>IF(N1975="zákl. přenesená",J1975,0)</f>
        <v>0</v>
      </c>
      <c r="BH1975" s="224">
        <f>IF(N1975="sníž. přenesená",J1975,0)</f>
        <v>0</v>
      </c>
      <c r="BI1975" s="224">
        <f>IF(N1975="nulová",J1975,0)</f>
        <v>0</v>
      </c>
      <c r="BJ1975" s="23" t="s">
        <v>77</v>
      </c>
      <c r="BK1975" s="224">
        <f>ROUND(I1975*H1975,2)</f>
        <v>0</v>
      </c>
      <c r="BL1975" s="23" t="s">
        <v>248</v>
      </c>
      <c r="BM1975" s="23" t="s">
        <v>2523</v>
      </c>
    </row>
    <row r="1976" s="1" customFormat="1">
      <c r="B1976" s="45"/>
      <c r="C1976" s="73"/>
      <c r="D1976" s="225" t="s">
        <v>156</v>
      </c>
      <c r="E1976" s="73"/>
      <c r="F1976" s="226" t="s">
        <v>2524</v>
      </c>
      <c r="G1976" s="73"/>
      <c r="H1976" s="73"/>
      <c r="I1976" s="184"/>
      <c r="J1976" s="73"/>
      <c r="K1976" s="73"/>
      <c r="L1976" s="71"/>
      <c r="M1976" s="227"/>
      <c r="N1976" s="46"/>
      <c r="O1976" s="46"/>
      <c r="P1976" s="46"/>
      <c r="Q1976" s="46"/>
      <c r="R1976" s="46"/>
      <c r="S1976" s="46"/>
      <c r="T1976" s="94"/>
      <c r="AT1976" s="23" t="s">
        <v>156</v>
      </c>
      <c r="AU1976" s="23" t="s">
        <v>84</v>
      </c>
    </row>
    <row r="1977" s="11" customFormat="1">
      <c r="B1977" s="228"/>
      <c r="C1977" s="229"/>
      <c r="D1977" s="225" t="s">
        <v>158</v>
      </c>
      <c r="E1977" s="230" t="s">
        <v>21</v>
      </c>
      <c r="F1977" s="231" t="s">
        <v>2525</v>
      </c>
      <c r="G1977" s="229"/>
      <c r="H1977" s="230" t="s">
        <v>21</v>
      </c>
      <c r="I1977" s="232"/>
      <c r="J1977" s="229"/>
      <c r="K1977" s="229"/>
      <c r="L1977" s="233"/>
      <c r="M1977" s="234"/>
      <c r="N1977" s="235"/>
      <c r="O1977" s="235"/>
      <c r="P1977" s="235"/>
      <c r="Q1977" s="235"/>
      <c r="R1977" s="235"/>
      <c r="S1977" s="235"/>
      <c r="T1977" s="236"/>
      <c r="AT1977" s="237" t="s">
        <v>158</v>
      </c>
      <c r="AU1977" s="237" t="s">
        <v>84</v>
      </c>
      <c r="AV1977" s="11" t="s">
        <v>77</v>
      </c>
      <c r="AW1977" s="11" t="s">
        <v>35</v>
      </c>
      <c r="AX1977" s="11" t="s">
        <v>72</v>
      </c>
      <c r="AY1977" s="237" t="s">
        <v>147</v>
      </c>
    </row>
    <row r="1978" s="12" customFormat="1">
      <c r="B1978" s="238"/>
      <c r="C1978" s="239"/>
      <c r="D1978" s="225" t="s">
        <v>158</v>
      </c>
      <c r="E1978" s="240" t="s">
        <v>21</v>
      </c>
      <c r="F1978" s="241" t="s">
        <v>2526</v>
      </c>
      <c r="G1978" s="239"/>
      <c r="H1978" s="242">
        <v>1</v>
      </c>
      <c r="I1978" s="243"/>
      <c r="J1978" s="239"/>
      <c r="K1978" s="239"/>
      <c r="L1978" s="244"/>
      <c r="M1978" s="245"/>
      <c r="N1978" s="246"/>
      <c r="O1978" s="246"/>
      <c r="P1978" s="246"/>
      <c r="Q1978" s="246"/>
      <c r="R1978" s="246"/>
      <c r="S1978" s="246"/>
      <c r="T1978" s="247"/>
      <c r="AT1978" s="248" t="s">
        <v>158</v>
      </c>
      <c r="AU1978" s="248" t="s">
        <v>84</v>
      </c>
      <c r="AV1978" s="12" t="s">
        <v>84</v>
      </c>
      <c r="AW1978" s="12" t="s">
        <v>35</v>
      </c>
      <c r="AX1978" s="12" t="s">
        <v>72</v>
      </c>
      <c r="AY1978" s="248" t="s">
        <v>147</v>
      </c>
    </row>
    <row r="1979" s="13" customFormat="1">
      <c r="B1979" s="249"/>
      <c r="C1979" s="250"/>
      <c r="D1979" s="225" t="s">
        <v>158</v>
      </c>
      <c r="E1979" s="251" t="s">
        <v>21</v>
      </c>
      <c r="F1979" s="252" t="s">
        <v>161</v>
      </c>
      <c r="G1979" s="250"/>
      <c r="H1979" s="253">
        <v>1</v>
      </c>
      <c r="I1979" s="254"/>
      <c r="J1979" s="250"/>
      <c r="K1979" s="250"/>
      <c r="L1979" s="255"/>
      <c r="M1979" s="256"/>
      <c r="N1979" s="257"/>
      <c r="O1979" s="257"/>
      <c r="P1979" s="257"/>
      <c r="Q1979" s="257"/>
      <c r="R1979" s="257"/>
      <c r="S1979" s="257"/>
      <c r="T1979" s="258"/>
      <c r="AT1979" s="259" t="s">
        <v>158</v>
      </c>
      <c r="AU1979" s="259" t="s">
        <v>84</v>
      </c>
      <c r="AV1979" s="13" t="s">
        <v>154</v>
      </c>
      <c r="AW1979" s="13" t="s">
        <v>35</v>
      </c>
      <c r="AX1979" s="13" t="s">
        <v>77</v>
      </c>
      <c r="AY1979" s="259" t="s">
        <v>147</v>
      </c>
    </row>
    <row r="1980" s="1" customFormat="1" ht="38.25" customHeight="1">
      <c r="B1980" s="45"/>
      <c r="C1980" s="213" t="s">
        <v>2527</v>
      </c>
      <c r="D1980" s="213" t="s">
        <v>149</v>
      </c>
      <c r="E1980" s="214" t="s">
        <v>2528</v>
      </c>
      <c r="F1980" s="215" t="s">
        <v>2529</v>
      </c>
      <c r="G1980" s="216" t="s">
        <v>1773</v>
      </c>
      <c r="H1980" s="217">
        <v>1</v>
      </c>
      <c r="I1980" s="218"/>
      <c r="J1980" s="219">
        <f>ROUND(I1980*H1980,2)</f>
        <v>0</v>
      </c>
      <c r="K1980" s="215" t="s">
        <v>21</v>
      </c>
      <c r="L1980" s="71"/>
      <c r="M1980" s="220" t="s">
        <v>21</v>
      </c>
      <c r="N1980" s="221" t="s">
        <v>43</v>
      </c>
      <c r="O1980" s="46"/>
      <c r="P1980" s="222">
        <f>O1980*H1980</f>
        <v>0</v>
      </c>
      <c r="Q1980" s="222">
        <v>1.0000000000000001E-05</v>
      </c>
      <c r="R1980" s="222">
        <f>Q1980*H1980</f>
        <v>1.0000000000000001E-05</v>
      </c>
      <c r="S1980" s="222">
        <v>0</v>
      </c>
      <c r="T1980" s="223">
        <f>S1980*H1980</f>
        <v>0</v>
      </c>
      <c r="AR1980" s="23" t="s">
        <v>248</v>
      </c>
      <c r="AT1980" s="23" t="s">
        <v>149</v>
      </c>
      <c r="AU1980" s="23" t="s">
        <v>84</v>
      </c>
      <c r="AY1980" s="23" t="s">
        <v>147</v>
      </c>
      <c r="BE1980" s="224">
        <f>IF(N1980="základní",J1980,0)</f>
        <v>0</v>
      </c>
      <c r="BF1980" s="224">
        <f>IF(N1980="snížená",J1980,0)</f>
        <v>0</v>
      </c>
      <c r="BG1980" s="224">
        <f>IF(N1980="zákl. přenesená",J1980,0)</f>
        <v>0</v>
      </c>
      <c r="BH1980" s="224">
        <f>IF(N1980="sníž. přenesená",J1980,0)</f>
        <v>0</v>
      </c>
      <c r="BI1980" s="224">
        <f>IF(N1980="nulová",J1980,0)</f>
        <v>0</v>
      </c>
      <c r="BJ1980" s="23" t="s">
        <v>77</v>
      </c>
      <c r="BK1980" s="224">
        <f>ROUND(I1980*H1980,2)</f>
        <v>0</v>
      </c>
      <c r="BL1980" s="23" t="s">
        <v>248</v>
      </c>
      <c r="BM1980" s="23" t="s">
        <v>2530</v>
      </c>
    </row>
    <row r="1981" s="1" customFormat="1" ht="25.5" customHeight="1">
      <c r="B1981" s="45"/>
      <c r="C1981" s="213" t="s">
        <v>2531</v>
      </c>
      <c r="D1981" s="213" t="s">
        <v>149</v>
      </c>
      <c r="E1981" s="214" t="s">
        <v>2532</v>
      </c>
      <c r="F1981" s="215" t="s">
        <v>2533</v>
      </c>
      <c r="G1981" s="216" t="s">
        <v>1182</v>
      </c>
      <c r="H1981" s="217">
        <v>92.296999999999997</v>
      </c>
      <c r="I1981" s="218"/>
      <c r="J1981" s="219">
        <f>ROUND(I1981*H1981,2)</f>
        <v>0</v>
      </c>
      <c r="K1981" s="215" t="s">
        <v>153</v>
      </c>
      <c r="L1981" s="71"/>
      <c r="M1981" s="220" t="s">
        <v>21</v>
      </c>
      <c r="N1981" s="221" t="s">
        <v>43</v>
      </c>
      <c r="O1981" s="46"/>
      <c r="P1981" s="222">
        <f>O1981*H1981</f>
        <v>0</v>
      </c>
      <c r="Q1981" s="222">
        <v>5.0000000000000002E-05</v>
      </c>
      <c r="R1981" s="222">
        <f>Q1981*H1981</f>
        <v>0.0046148500000000002</v>
      </c>
      <c r="S1981" s="222">
        <v>0</v>
      </c>
      <c r="T1981" s="223">
        <f>S1981*H1981</f>
        <v>0</v>
      </c>
      <c r="AR1981" s="23" t="s">
        <v>248</v>
      </c>
      <c r="AT1981" s="23" t="s">
        <v>149</v>
      </c>
      <c r="AU1981" s="23" t="s">
        <v>84</v>
      </c>
      <c r="AY1981" s="23" t="s">
        <v>147</v>
      </c>
      <c r="BE1981" s="224">
        <f>IF(N1981="základní",J1981,0)</f>
        <v>0</v>
      </c>
      <c r="BF1981" s="224">
        <f>IF(N1981="snížená",J1981,0)</f>
        <v>0</v>
      </c>
      <c r="BG1981" s="224">
        <f>IF(N1981="zákl. přenesená",J1981,0)</f>
        <v>0</v>
      </c>
      <c r="BH1981" s="224">
        <f>IF(N1981="sníž. přenesená",J1981,0)</f>
        <v>0</v>
      </c>
      <c r="BI1981" s="224">
        <f>IF(N1981="nulová",J1981,0)</f>
        <v>0</v>
      </c>
      <c r="BJ1981" s="23" t="s">
        <v>77</v>
      </c>
      <c r="BK1981" s="224">
        <f>ROUND(I1981*H1981,2)</f>
        <v>0</v>
      </c>
      <c r="BL1981" s="23" t="s">
        <v>248</v>
      </c>
      <c r="BM1981" s="23" t="s">
        <v>2534</v>
      </c>
    </row>
    <row r="1982" s="1" customFormat="1">
      <c r="B1982" s="45"/>
      <c r="C1982" s="73"/>
      <c r="D1982" s="225" t="s">
        <v>156</v>
      </c>
      <c r="E1982" s="73"/>
      <c r="F1982" s="226" t="s">
        <v>2535</v>
      </c>
      <c r="G1982" s="73"/>
      <c r="H1982" s="73"/>
      <c r="I1982" s="184"/>
      <c r="J1982" s="73"/>
      <c r="K1982" s="73"/>
      <c r="L1982" s="71"/>
      <c r="M1982" s="227"/>
      <c r="N1982" s="46"/>
      <c r="O1982" s="46"/>
      <c r="P1982" s="46"/>
      <c r="Q1982" s="46"/>
      <c r="R1982" s="46"/>
      <c r="S1982" s="46"/>
      <c r="T1982" s="94"/>
      <c r="AT1982" s="23" t="s">
        <v>156</v>
      </c>
      <c r="AU1982" s="23" t="s">
        <v>84</v>
      </c>
    </row>
    <row r="1983" s="11" customFormat="1">
      <c r="B1983" s="228"/>
      <c r="C1983" s="229"/>
      <c r="D1983" s="225" t="s">
        <v>158</v>
      </c>
      <c r="E1983" s="230" t="s">
        <v>21</v>
      </c>
      <c r="F1983" s="231" t="s">
        <v>822</v>
      </c>
      <c r="G1983" s="229"/>
      <c r="H1983" s="230" t="s">
        <v>21</v>
      </c>
      <c r="I1983" s="232"/>
      <c r="J1983" s="229"/>
      <c r="K1983" s="229"/>
      <c r="L1983" s="233"/>
      <c r="M1983" s="234"/>
      <c r="N1983" s="235"/>
      <c r="O1983" s="235"/>
      <c r="P1983" s="235"/>
      <c r="Q1983" s="235"/>
      <c r="R1983" s="235"/>
      <c r="S1983" s="235"/>
      <c r="T1983" s="236"/>
      <c r="AT1983" s="237" t="s">
        <v>158</v>
      </c>
      <c r="AU1983" s="237" t="s">
        <v>84</v>
      </c>
      <c r="AV1983" s="11" t="s">
        <v>77</v>
      </c>
      <c r="AW1983" s="11" t="s">
        <v>35</v>
      </c>
      <c r="AX1983" s="11" t="s">
        <v>72</v>
      </c>
      <c r="AY1983" s="237" t="s">
        <v>147</v>
      </c>
    </row>
    <row r="1984" s="12" customFormat="1">
      <c r="B1984" s="238"/>
      <c r="C1984" s="239"/>
      <c r="D1984" s="225" t="s">
        <v>158</v>
      </c>
      <c r="E1984" s="240" t="s">
        <v>21</v>
      </c>
      <c r="F1984" s="241" t="s">
        <v>2536</v>
      </c>
      <c r="G1984" s="239"/>
      <c r="H1984" s="242">
        <v>92.296999999999997</v>
      </c>
      <c r="I1984" s="243"/>
      <c r="J1984" s="239"/>
      <c r="K1984" s="239"/>
      <c r="L1984" s="244"/>
      <c r="M1984" s="245"/>
      <c r="N1984" s="246"/>
      <c r="O1984" s="246"/>
      <c r="P1984" s="246"/>
      <c r="Q1984" s="246"/>
      <c r="R1984" s="246"/>
      <c r="S1984" s="246"/>
      <c r="T1984" s="247"/>
      <c r="AT1984" s="248" t="s">
        <v>158</v>
      </c>
      <c r="AU1984" s="248" t="s">
        <v>84</v>
      </c>
      <c r="AV1984" s="12" t="s">
        <v>84</v>
      </c>
      <c r="AW1984" s="12" t="s">
        <v>35</v>
      </c>
      <c r="AX1984" s="12" t="s">
        <v>72</v>
      </c>
      <c r="AY1984" s="248" t="s">
        <v>147</v>
      </c>
    </row>
    <row r="1985" s="13" customFormat="1">
      <c r="B1985" s="249"/>
      <c r="C1985" s="250"/>
      <c r="D1985" s="225" t="s">
        <v>158</v>
      </c>
      <c r="E1985" s="251" t="s">
        <v>21</v>
      </c>
      <c r="F1985" s="252" t="s">
        <v>161</v>
      </c>
      <c r="G1985" s="250"/>
      <c r="H1985" s="253">
        <v>92.296999999999997</v>
      </c>
      <c r="I1985" s="254"/>
      <c r="J1985" s="250"/>
      <c r="K1985" s="250"/>
      <c r="L1985" s="255"/>
      <c r="M1985" s="256"/>
      <c r="N1985" s="257"/>
      <c r="O1985" s="257"/>
      <c r="P1985" s="257"/>
      <c r="Q1985" s="257"/>
      <c r="R1985" s="257"/>
      <c r="S1985" s="257"/>
      <c r="T1985" s="258"/>
      <c r="AT1985" s="259" t="s">
        <v>158</v>
      </c>
      <c r="AU1985" s="259" t="s">
        <v>84</v>
      </c>
      <c r="AV1985" s="13" t="s">
        <v>154</v>
      </c>
      <c r="AW1985" s="13" t="s">
        <v>35</v>
      </c>
      <c r="AX1985" s="13" t="s">
        <v>77</v>
      </c>
      <c r="AY1985" s="259" t="s">
        <v>147</v>
      </c>
    </row>
    <row r="1986" s="1" customFormat="1" ht="16.5" customHeight="1">
      <c r="B1986" s="45"/>
      <c r="C1986" s="260" t="s">
        <v>2537</v>
      </c>
      <c r="D1986" s="260" t="s">
        <v>237</v>
      </c>
      <c r="E1986" s="261" t="s">
        <v>2538</v>
      </c>
      <c r="F1986" s="262" t="s">
        <v>2539</v>
      </c>
      <c r="G1986" s="263" t="s">
        <v>221</v>
      </c>
      <c r="H1986" s="264">
        <v>0.099000000000000005</v>
      </c>
      <c r="I1986" s="265"/>
      <c r="J1986" s="266">
        <f>ROUND(I1986*H1986,2)</f>
        <v>0</v>
      </c>
      <c r="K1986" s="262" t="s">
        <v>153</v>
      </c>
      <c r="L1986" s="267"/>
      <c r="M1986" s="268" t="s">
        <v>21</v>
      </c>
      <c r="N1986" s="269" t="s">
        <v>43</v>
      </c>
      <c r="O1986" s="46"/>
      <c r="P1986" s="222">
        <f>O1986*H1986</f>
        <v>0</v>
      </c>
      <c r="Q1986" s="222">
        <v>1</v>
      </c>
      <c r="R1986" s="222">
        <f>Q1986*H1986</f>
        <v>0.099000000000000005</v>
      </c>
      <c r="S1986" s="222">
        <v>0</v>
      </c>
      <c r="T1986" s="223">
        <f>S1986*H1986</f>
        <v>0</v>
      </c>
      <c r="AR1986" s="23" t="s">
        <v>347</v>
      </c>
      <c r="AT1986" s="23" t="s">
        <v>237</v>
      </c>
      <c r="AU1986" s="23" t="s">
        <v>84</v>
      </c>
      <c r="AY1986" s="23" t="s">
        <v>147</v>
      </c>
      <c r="BE1986" s="224">
        <f>IF(N1986="základní",J1986,0)</f>
        <v>0</v>
      </c>
      <c r="BF1986" s="224">
        <f>IF(N1986="snížená",J1986,0)</f>
        <v>0</v>
      </c>
      <c r="BG1986" s="224">
        <f>IF(N1986="zákl. přenesená",J1986,0)</f>
        <v>0</v>
      </c>
      <c r="BH1986" s="224">
        <f>IF(N1986="sníž. přenesená",J1986,0)</f>
        <v>0</v>
      </c>
      <c r="BI1986" s="224">
        <f>IF(N1986="nulová",J1986,0)</f>
        <v>0</v>
      </c>
      <c r="BJ1986" s="23" t="s">
        <v>77</v>
      </c>
      <c r="BK1986" s="224">
        <f>ROUND(I1986*H1986,2)</f>
        <v>0</v>
      </c>
      <c r="BL1986" s="23" t="s">
        <v>248</v>
      </c>
      <c r="BM1986" s="23" t="s">
        <v>2540</v>
      </c>
    </row>
    <row r="1987" s="12" customFormat="1">
      <c r="B1987" s="238"/>
      <c r="C1987" s="239"/>
      <c r="D1987" s="225" t="s">
        <v>158</v>
      </c>
      <c r="E1987" s="240" t="s">
        <v>21</v>
      </c>
      <c r="F1987" s="241" t="s">
        <v>2541</v>
      </c>
      <c r="G1987" s="239"/>
      <c r="H1987" s="242">
        <v>89.897000000000006</v>
      </c>
      <c r="I1987" s="243"/>
      <c r="J1987" s="239"/>
      <c r="K1987" s="239"/>
      <c r="L1987" s="244"/>
      <c r="M1987" s="245"/>
      <c r="N1987" s="246"/>
      <c r="O1987" s="246"/>
      <c r="P1987" s="246"/>
      <c r="Q1987" s="246"/>
      <c r="R1987" s="246"/>
      <c r="S1987" s="246"/>
      <c r="T1987" s="247"/>
      <c r="AT1987" s="248" t="s">
        <v>158</v>
      </c>
      <c r="AU1987" s="248" t="s">
        <v>84</v>
      </c>
      <c r="AV1987" s="12" t="s">
        <v>84</v>
      </c>
      <c r="AW1987" s="12" t="s">
        <v>35</v>
      </c>
      <c r="AX1987" s="12" t="s">
        <v>72</v>
      </c>
      <c r="AY1987" s="248" t="s">
        <v>147</v>
      </c>
    </row>
    <row r="1988" s="13" customFormat="1">
      <c r="B1988" s="249"/>
      <c r="C1988" s="250"/>
      <c r="D1988" s="225" t="s">
        <v>158</v>
      </c>
      <c r="E1988" s="251" t="s">
        <v>21</v>
      </c>
      <c r="F1988" s="252" t="s">
        <v>161</v>
      </c>
      <c r="G1988" s="250"/>
      <c r="H1988" s="253">
        <v>89.897000000000006</v>
      </c>
      <c r="I1988" s="254"/>
      <c r="J1988" s="250"/>
      <c r="K1988" s="250"/>
      <c r="L1988" s="255"/>
      <c r="M1988" s="256"/>
      <c r="N1988" s="257"/>
      <c r="O1988" s="257"/>
      <c r="P1988" s="257"/>
      <c r="Q1988" s="257"/>
      <c r="R1988" s="257"/>
      <c r="S1988" s="257"/>
      <c r="T1988" s="258"/>
      <c r="AT1988" s="259" t="s">
        <v>158</v>
      </c>
      <c r="AU1988" s="259" t="s">
        <v>84</v>
      </c>
      <c r="AV1988" s="13" t="s">
        <v>154</v>
      </c>
      <c r="AW1988" s="13" t="s">
        <v>35</v>
      </c>
      <c r="AX1988" s="13" t="s">
        <v>77</v>
      </c>
      <c r="AY1988" s="259" t="s">
        <v>147</v>
      </c>
    </row>
    <row r="1989" s="12" customFormat="1">
      <c r="B1989" s="238"/>
      <c r="C1989" s="239"/>
      <c r="D1989" s="225" t="s">
        <v>158</v>
      </c>
      <c r="E1989" s="239"/>
      <c r="F1989" s="241" t="s">
        <v>2542</v>
      </c>
      <c r="G1989" s="239"/>
      <c r="H1989" s="242">
        <v>0.099000000000000005</v>
      </c>
      <c r="I1989" s="243"/>
      <c r="J1989" s="239"/>
      <c r="K1989" s="239"/>
      <c r="L1989" s="244"/>
      <c r="M1989" s="245"/>
      <c r="N1989" s="246"/>
      <c r="O1989" s="246"/>
      <c r="P1989" s="246"/>
      <c r="Q1989" s="246"/>
      <c r="R1989" s="246"/>
      <c r="S1989" s="246"/>
      <c r="T1989" s="247"/>
      <c r="AT1989" s="248" t="s">
        <v>158</v>
      </c>
      <c r="AU1989" s="248" t="s">
        <v>84</v>
      </c>
      <c r="AV1989" s="12" t="s">
        <v>84</v>
      </c>
      <c r="AW1989" s="12" t="s">
        <v>6</v>
      </c>
      <c r="AX1989" s="12" t="s">
        <v>77</v>
      </c>
      <c r="AY1989" s="248" t="s">
        <v>147</v>
      </c>
    </row>
    <row r="1990" s="1" customFormat="1" ht="16.5" customHeight="1">
      <c r="B1990" s="45"/>
      <c r="C1990" s="260" t="s">
        <v>2543</v>
      </c>
      <c r="D1990" s="260" t="s">
        <v>237</v>
      </c>
      <c r="E1990" s="261" t="s">
        <v>2544</v>
      </c>
      <c r="F1990" s="262" t="s">
        <v>2545</v>
      </c>
      <c r="G1990" s="263" t="s">
        <v>221</v>
      </c>
      <c r="H1990" s="264">
        <v>0.0030000000000000001</v>
      </c>
      <c r="I1990" s="265"/>
      <c r="J1990" s="266">
        <f>ROUND(I1990*H1990,2)</f>
        <v>0</v>
      </c>
      <c r="K1990" s="262" t="s">
        <v>153</v>
      </c>
      <c r="L1990" s="267"/>
      <c r="M1990" s="268" t="s">
        <v>21</v>
      </c>
      <c r="N1990" s="269" t="s">
        <v>43</v>
      </c>
      <c r="O1990" s="46"/>
      <c r="P1990" s="222">
        <f>O1990*H1990</f>
        <v>0</v>
      </c>
      <c r="Q1990" s="222">
        <v>1</v>
      </c>
      <c r="R1990" s="222">
        <f>Q1990*H1990</f>
        <v>0.0030000000000000001</v>
      </c>
      <c r="S1990" s="222">
        <v>0</v>
      </c>
      <c r="T1990" s="223">
        <f>S1990*H1990</f>
        <v>0</v>
      </c>
      <c r="AR1990" s="23" t="s">
        <v>347</v>
      </c>
      <c r="AT1990" s="23" t="s">
        <v>237</v>
      </c>
      <c r="AU1990" s="23" t="s">
        <v>84</v>
      </c>
      <c r="AY1990" s="23" t="s">
        <v>147</v>
      </c>
      <c r="BE1990" s="224">
        <f>IF(N1990="základní",J1990,0)</f>
        <v>0</v>
      </c>
      <c r="BF1990" s="224">
        <f>IF(N1990="snížená",J1990,0)</f>
        <v>0</v>
      </c>
      <c r="BG1990" s="224">
        <f>IF(N1990="zákl. přenesená",J1990,0)</f>
        <v>0</v>
      </c>
      <c r="BH1990" s="224">
        <f>IF(N1990="sníž. přenesená",J1990,0)</f>
        <v>0</v>
      </c>
      <c r="BI1990" s="224">
        <f>IF(N1990="nulová",J1990,0)</f>
        <v>0</v>
      </c>
      <c r="BJ1990" s="23" t="s">
        <v>77</v>
      </c>
      <c r="BK1990" s="224">
        <f>ROUND(I1990*H1990,2)</f>
        <v>0</v>
      </c>
      <c r="BL1990" s="23" t="s">
        <v>248</v>
      </c>
      <c r="BM1990" s="23" t="s">
        <v>2546</v>
      </c>
    </row>
    <row r="1991" s="12" customFormat="1">
      <c r="B1991" s="238"/>
      <c r="C1991" s="239"/>
      <c r="D1991" s="225" t="s">
        <v>158</v>
      </c>
      <c r="E1991" s="240" t="s">
        <v>21</v>
      </c>
      <c r="F1991" s="241" t="s">
        <v>2547</v>
      </c>
      <c r="G1991" s="239"/>
      <c r="H1991" s="242">
        <v>2.3999999999999999</v>
      </c>
      <c r="I1991" s="243"/>
      <c r="J1991" s="239"/>
      <c r="K1991" s="239"/>
      <c r="L1991" s="244"/>
      <c r="M1991" s="245"/>
      <c r="N1991" s="246"/>
      <c r="O1991" s="246"/>
      <c r="P1991" s="246"/>
      <c r="Q1991" s="246"/>
      <c r="R1991" s="246"/>
      <c r="S1991" s="246"/>
      <c r="T1991" s="247"/>
      <c r="AT1991" s="248" t="s">
        <v>158</v>
      </c>
      <c r="AU1991" s="248" t="s">
        <v>84</v>
      </c>
      <c r="AV1991" s="12" t="s">
        <v>84</v>
      </c>
      <c r="AW1991" s="12" t="s">
        <v>35</v>
      </c>
      <c r="AX1991" s="12" t="s">
        <v>77</v>
      </c>
      <c r="AY1991" s="248" t="s">
        <v>147</v>
      </c>
    </row>
    <row r="1992" s="12" customFormat="1">
      <c r="B1992" s="238"/>
      <c r="C1992" s="239"/>
      <c r="D1992" s="225" t="s">
        <v>158</v>
      </c>
      <c r="E1992" s="239"/>
      <c r="F1992" s="241" t="s">
        <v>2548</v>
      </c>
      <c r="G1992" s="239"/>
      <c r="H1992" s="242">
        <v>0.0030000000000000001</v>
      </c>
      <c r="I1992" s="243"/>
      <c r="J1992" s="239"/>
      <c r="K1992" s="239"/>
      <c r="L1992" s="244"/>
      <c r="M1992" s="245"/>
      <c r="N1992" s="246"/>
      <c r="O1992" s="246"/>
      <c r="P1992" s="246"/>
      <c r="Q1992" s="246"/>
      <c r="R1992" s="246"/>
      <c r="S1992" s="246"/>
      <c r="T1992" s="247"/>
      <c r="AT1992" s="248" t="s">
        <v>158</v>
      </c>
      <c r="AU1992" s="248" t="s">
        <v>84</v>
      </c>
      <c r="AV1992" s="12" t="s">
        <v>84</v>
      </c>
      <c r="AW1992" s="12" t="s">
        <v>6</v>
      </c>
      <c r="AX1992" s="12" t="s">
        <v>77</v>
      </c>
      <c r="AY1992" s="248" t="s">
        <v>147</v>
      </c>
    </row>
    <row r="1993" s="1" customFormat="1" ht="25.5" customHeight="1">
      <c r="B1993" s="45"/>
      <c r="C1993" s="213" t="s">
        <v>2549</v>
      </c>
      <c r="D1993" s="213" t="s">
        <v>149</v>
      </c>
      <c r="E1993" s="214" t="s">
        <v>2550</v>
      </c>
      <c r="F1993" s="215" t="s">
        <v>2551</v>
      </c>
      <c r="G1993" s="216" t="s">
        <v>1182</v>
      </c>
      <c r="H1993" s="217">
        <v>1579.5160000000001</v>
      </c>
      <c r="I1993" s="218"/>
      <c r="J1993" s="219">
        <f>ROUND(I1993*H1993,2)</f>
        <v>0</v>
      </c>
      <c r="K1993" s="215" t="s">
        <v>153</v>
      </c>
      <c r="L1993" s="71"/>
      <c r="M1993" s="220" t="s">
        <v>21</v>
      </c>
      <c r="N1993" s="221" t="s">
        <v>43</v>
      </c>
      <c r="O1993" s="46"/>
      <c r="P1993" s="222">
        <f>O1993*H1993</f>
        <v>0</v>
      </c>
      <c r="Q1993" s="222">
        <v>5.0000000000000002E-05</v>
      </c>
      <c r="R1993" s="222">
        <f>Q1993*H1993</f>
        <v>0.078975800000000013</v>
      </c>
      <c r="S1993" s="222">
        <v>0</v>
      </c>
      <c r="T1993" s="223">
        <f>S1993*H1993</f>
        <v>0</v>
      </c>
      <c r="AR1993" s="23" t="s">
        <v>248</v>
      </c>
      <c r="AT1993" s="23" t="s">
        <v>149</v>
      </c>
      <c r="AU1993" s="23" t="s">
        <v>84</v>
      </c>
      <c r="AY1993" s="23" t="s">
        <v>147</v>
      </c>
      <c r="BE1993" s="224">
        <f>IF(N1993="základní",J1993,0)</f>
        <v>0</v>
      </c>
      <c r="BF1993" s="224">
        <f>IF(N1993="snížená",J1993,0)</f>
        <v>0</v>
      </c>
      <c r="BG1993" s="224">
        <f>IF(N1993="zákl. přenesená",J1993,0)</f>
        <v>0</v>
      </c>
      <c r="BH1993" s="224">
        <f>IF(N1993="sníž. přenesená",J1993,0)</f>
        <v>0</v>
      </c>
      <c r="BI1993" s="224">
        <f>IF(N1993="nulová",J1993,0)</f>
        <v>0</v>
      </c>
      <c r="BJ1993" s="23" t="s">
        <v>77</v>
      </c>
      <c r="BK1993" s="224">
        <f>ROUND(I1993*H1993,2)</f>
        <v>0</v>
      </c>
      <c r="BL1993" s="23" t="s">
        <v>248</v>
      </c>
      <c r="BM1993" s="23" t="s">
        <v>2552</v>
      </c>
    </row>
    <row r="1994" s="1" customFormat="1">
      <c r="B1994" s="45"/>
      <c r="C1994" s="73"/>
      <c r="D1994" s="225" t="s">
        <v>156</v>
      </c>
      <c r="E1994" s="73"/>
      <c r="F1994" s="226" t="s">
        <v>2535</v>
      </c>
      <c r="G1994" s="73"/>
      <c r="H1994" s="73"/>
      <c r="I1994" s="184"/>
      <c r="J1994" s="73"/>
      <c r="K1994" s="73"/>
      <c r="L1994" s="71"/>
      <c r="M1994" s="227"/>
      <c r="N1994" s="46"/>
      <c r="O1994" s="46"/>
      <c r="P1994" s="46"/>
      <c r="Q1994" s="46"/>
      <c r="R1994" s="46"/>
      <c r="S1994" s="46"/>
      <c r="T1994" s="94"/>
      <c r="AT1994" s="23" t="s">
        <v>156</v>
      </c>
      <c r="AU1994" s="23" t="s">
        <v>84</v>
      </c>
    </row>
    <row r="1995" s="11" customFormat="1">
      <c r="B1995" s="228"/>
      <c r="C1995" s="229"/>
      <c r="D1995" s="225" t="s">
        <v>158</v>
      </c>
      <c r="E1995" s="230" t="s">
        <v>21</v>
      </c>
      <c r="F1995" s="231" t="s">
        <v>2553</v>
      </c>
      <c r="G1995" s="229"/>
      <c r="H1995" s="230" t="s">
        <v>21</v>
      </c>
      <c r="I1995" s="232"/>
      <c r="J1995" s="229"/>
      <c r="K1995" s="229"/>
      <c r="L1995" s="233"/>
      <c r="M1995" s="234"/>
      <c r="N1995" s="235"/>
      <c r="O1995" s="235"/>
      <c r="P1995" s="235"/>
      <c r="Q1995" s="235"/>
      <c r="R1995" s="235"/>
      <c r="S1995" s="235"/>
      <c r="T1995" s="236"/>
      <c r="AT1995" s="237" t="s">
        <v>158</v>
      </c>
      <c r="AU1995" s="237" t="s">
        <v>84</v>
      </c>
      <c r="AV1995" s="11" t="s">
        <v>77</v>
      </c>
      <c r="AW1995" s="11" t="s">
        <v>35</v>
      </c>
      <c r="AX1995" s="11" t="s">
        <v>72</v>
      </c>
      <c r="AY1995" s="237" t="s">
        <v>147</v>
      </c>
    </row>
    <row r="1996" s="12" customFormat="1">
      <c r="B1996" s="238"/>
      <c r="C1996" s="239"/>
      <c r="D1996" s="225" t="s">
        <v>158</v>
      </c>
      <c r="E1996" s="240" t="s">
        <v>21</v>
      </c>
      <c r="F1996" s="241" t="s">
        <v>2554</v>
      </c>
      <c r="G1996" s="239"/>
      <c r="H1996" s="242">
        <v>1065.8620000000001</v>
      </c>
      <c r="I1996" s="243"/>
      <c r="J1996" s="239"/>
      <c r="K1996" s="239"/>
      <c r="L1996" s="244"/>
      <c r="M1996" s="245"/>
      <c r="N1996" s="246"/>
      <c r="O1996" s="246"/>
      <c r="P1996" s="246"/>
      <c r="Q1996" s="246"/>
      <c r="R1996" s="246"/>
      <c r="S1996" s="246"/>
      <c r="T1996" s="247"/>
      <c r="AT1996" s="248" t="s">
        <v>158</v>
      </c>
      <c r="AU1996" s="248" t="s">
        <v>84</v>
      </c>
      <c r="AV1996" s="12" t="s">
        <v>84</v>
      </c>
      <c r="AW1996" s="12" t="s">
        <v>35</v>
      </c>
      <c r="AX1996" s="12" t="s">
        <v>72</v>
      </c>
      <c r="AY1996" s="248" t="s">
        <v>147</v>
      </c>
    </row>
    <row r="1997" s="12" customFormat="1">
      <c r="B1997" s="238"/>
      <c r="C1997" s="239"/>
      <c r="D1997" s="225" t="s">
        <v>158</v>
      </c>
      <c r="E1997" s="240" t="s">
        <v>21</v>
      </c>
      <c r="F1997" s="241" t="s">
        <v>2555</v>
      </c>
      <c r="G1997" s="239"/>
      <c r="H1997" s="242">
        <v>297.32999999999998</v>
      </c>
      <c r="I1997" s="243"/>
      <c r="J1997" s="239"/>
      <c r="K1997" s="239"/>
      <c r="L1997" s="244"/>
      <c r="M1997" s="245"/>
      <c r="N1997" s="246"/>
      <c r="O1997" s="246"/>
      <c r="P1997" s="246"/>
      <c r="Q1997" s="246"/>
      <c r="R1997" s="246"/>
      <c r="S1997" s="246"/>
      <c r="T1997" s="247"/>
      <c r="AT1997" s="248" t="s">
        <v>158</v>
      </c>
      <c r="AU1997" s="248" t="s">
        <v>84</v>
      </c>
      <c r="AV1997" s="12" t="s">
        <v>84</v>
      </c>
      <c r="AW1997" s="12" t="s">
        <v>35</v>
      </c>
      <c r="AX1997" s="12" t="s">
        <v>72</v>
      </c>
      <c r="AY1997" s="248" t="s">
        <v>147</v>
      </c>
    </row>
    <row r="1998" s="12" customFormat="1">
      <c r="B1998" s="238"/>
      <c r="C1998" s="239"/>
      <c r="D1998" s="225" t="s">
        <v>158</v>
      </c>
      <c r="E1998" s="240" t="s">
        <v>21</v>
      </c>
      <c r="F1998" s="241" t="s">
        <v>2556</v>
      </c>
      <c r="G1998" s="239"/>
      <c r="H1998" s="242">
        <v>45.813000000000002</v>
      </c>
      <c r="I1998" s="243"/>
      <c r="J1998" s="239"/>
      <c r="K1998" s="239"/>
      <c r="L1998" s="244"/>
      <c r="M1998" s="245"/>
      <c r="N1998" s="246"/>
      <c r="O1998" s="246"/>
      <c r="P1998" s="246"/>
      <c r="Q1998" s="246"/>
      <c r="R1998" s="246"/>
      <c r="S1998" s="246"/>
      <c r="T1998" s="247"/>
      <c r="AT1998" s="248" t="s">
        <v>158</v>
      </c>
      <c r="AU1998" s="248" t="s">
        <v>84</v>
      </c>
      <c r="AV1998" s="12" t="s">
        <v>84</v>
      </c>
      <c r="AW1998" s="12" t="s">
        <v>35</v>
      </c>
      <c r="AX1998" s="12" t="s">
        <v>72</v>
      </c>
      <c r="AY1998" s="248" t="s">
        <v>147</v>
      </c>
    </row>
    <row r="1999" s="12" customFormat="1">
      <c r="B1999" s="238"/>
      <c r="C1999" s="239"/>
      <c r="D1999" s="225" t="s">
        <v>158</v>
      </c>
      <c r="E1999" s="240" t="s">
        <v>21</v>
      </c>
      <c r="F1999" s="241" t="s">
        <v>2557</v>
      </c>
      <c r="G1999" s="239"/>
      <c r="H1999" s="242">
        <v>92.096000000000004</v>
      </c>
      <c r="I1999" s="243"/>
      <c r="J1999" s="239"/>
      <c r="K1999" s="239"/>
      <c r="L1999" s="244"/>
      <c r="M1999" s="245"/>
      <c r="N1999" s="246"/>
      <c r="O1999" s="246"/>
      <c r="P1999" s="246"/>
      <c r="Q1999" s="246"/>
      <c r="R1999" s="246"/>
      <c r="S1999" s="246"/>
      <c r="T1999" s="247"/>
      <c r="AT1999" s="248" t="s">
        <v>158</v>
      </c>
      <c r="AU1999" s="248" t="s">
        <v>84</v>
      </c>
      <c r="AV1999" s="12" t="s">
        <v>84</v>
      </c>
      <c r="AW1999" s="12" t="s">
        <v>35</v>
      </c>
      <c r="AX1999" s="12" t="s">
        <v>72</v>
      </c>
      <c r="AY1999" s="248" t="s">
        <v>147</v>
      </c>
    </row>
    <row r="2000" s="12" customFormat="1">
      <c r="B2000" s="238"/>
      <c r="C2000" s="239"/>
      <c r="D2000" s="225" t="s">
        <v>158</v>
      </c>
      <c r="E2000" s="240" t="s">
        <v>21</v>
      </c>
      <c r="F2000" s="241" t="s">
        <v>2558</v>
      </c>
      <c r="G2000" s="239"/>
      <c r="H2000" s="242">
        <v>78.415000000000006</v>
      </c>
      <c r="I2000" s="243"/>
      <c r="J2000" s="239"/>
      <c r="K2000" s="239"/>
      <c r="L2000" s="244"/>
      <c r="M2000" s="245"/>
      <c r="N2000" s="246"/>
      <c r="O2000" s="246"/>
      <c r="P2000" s="246"/>
      <c r="Q2000" s="246"/>
      <c r="R2000" s="246"/>
      <c r="S2000" s="246"/>
      <c r="T2000" s="247"/>
      <c r="AT2000" s="248" t="s">
        <v>158</v>
      </c>
      <c r="AU2000" s="248" t="s">
        <v>84</v>
      </c>
      <c r="AV2000" s="12" t="s">
        <v>84</v>
      </c>
      <c r="AW2000" s="12" t="s">
        <v>35</v>
      </c>
      <c r="AX2000" s="12" t="s">
        <v>72</v>
      </c>
      <c r="AY2000" s="248" t="s">
        <v>147</v>
      </c>
    </row>
    <row r="2001" s="13" customFormat="1">
      <c r="B2001" s="249"/>
      <c r="C2001" s="250"/>
      <c r="D2001" s="225" t="s">
        <v>158</v>
      </c>
      <c r="E2001" s="251" t="s">
        <v>21</v>
      </c>
      <c r="F2001" s="252" t="s">
        <v>161</v>
      </c>
      <c r="G2001" s="250"/>
      <c r="H2001" s="253">
        <v>1579.5160000000001</v>
      </c>
      <c r="I2001" s="254"/>
      <c r="J2001" s="250"/>
      <c r="K2001" s="250"/>
      <c r="L2001" s="255"/>
      <c r="M2001" s="256"/>
      <c r="N2001" s="257"/>
      <c r="O2001" s="257"/>
      <c r="P2001" s="257"/>
      <c r="Q2001" s="257"/>
      <c r="R2001" s="257"/>
      <c r="S2001" s="257"/>
      <c r="T2001" s="258"/>
      <c r="AT2001" s="259" t="s">
        <v>158</v>
      </c>
      <c r="AU2001" s="259" t="s">
        <v>84</v>
      </c>
      <c r="AV2001" s="13" t="s">
        <v>154</v>
      </c>
      <c r="AW2001" s="13" t="s">
        <v>35</v>
      </c>
      <c r="AX2001" s="13" t="s">
        <v>77</v>
      </c>
      <c r="AY2001" s="259" t="s">
        <v>147</v>
      </c>
    </row>
    <row r="2002" s="1" customFormat="1" ht="16.5" customHeight="1">
      <c r="B2002" s="45"/>
      <c r="C2002" s="260" t="s">
        <v>2559</v>
      </c>
      <c r="D2002" s="260" t="s">
        <v>237</v>
      </c>
      <c r="E2002" s="261" t="s">
        <v>2560</v>
      </c>
      <c r="F2002" s="262" t="s">
        <v>2561</v>
      </c>
      <c r="G2002" s="263" t="s">
        <v>221</v>
      </c>
      <c r="H2002" s="264">
        <v>0.050000000000000003</v>
      </c>
      <c r="I2002" s="265"/>
      <c r="J2002" s="266">
        <f>ROUND(I2002*H2002,2)</f>
        <v>0</v>
      </c>
      <c r="K2002" s="262" t="s">
        <v>21</v>
      </c>
      <c r="L2002" s="267"/>
      <c r="M2002" s="268" t="s">
        <v>21</v>
      </c>
      <c r="N2002" s="269" t="s">
        <v>43</v>
      </c>
      <c r="O2002" s="46"/>
      <c r="P2002" s="222">
        <f>O2002*H2002</f>
        <v>0</v>
      </c>
      <c r="Q2002" s="222">
        <v>1</v>
      </c>
      <c r="R2002" s="222">
        <f>Q2002*H2002</f>
        <v>0.050000000000000003</v>
      </c>
      <c r="S2002" s="222">
        <v>0</v>
      </c>
      <c r="T2002" s="223">
        <f>S2002*H2002</f>
        <v>0</v>
      </c>
      <c r="AR2002" s="23" t="s">
        <v>347</v>
      </c>
      <c r="AT2002" s="23" t="s">
        <v>237</v>
      </c>
      <c r="AU2002" s="23" t="s">
        <v>84</v>
      </c>
      <c r="AY2002" s="23" t="s">
        <v>147</v>
      </c>
      <c r="BE2002" s="224">
        <f>IF(N2002="základní",J2002,0)</f>
        <v>0</v>
      </c>
      <c r="BF2002" s="224">
        <f>IF(N2002="snížená",J2002,0)</f>
        <v>0</v>
      </c>
      <c r="BG2002" s="224">
        <f>IF(N2002="zákl. přenesená",J2002,0)</f>
        <v>0</v>
      </c>
      <c r="BH2002" s="224">
        <f>IF(N2002="sníž. přenesená",J2002,0)</f>
        <v>0</v>
      </c>
      <c r="BI2002" s="224">
        <f>IF(N2002="nulová",J2002,0)</f>
        <v>0</v>
      </c>
      <c r="BJ2002" s="23" t="s">
        <v>77</v>
      </c>
      <c r="BK2002" s="224">
        <f>ROUND(I2002*H2002,2)</f>
        <v>0</v>
      </c>
      <c r="BL2002" s="23" t="s">
        <v>248</v>
      </c>
      <c r="BM2002" s="23" t="s">
        <v>2562</v>
      </c>
    </row>
    <row r="2003" s="12" customFormat="1">
      <c r="B2003" s="238"/>
      <c r="C2003" s="239"/>
      <c r="D2003" s="225" t="s">
        <v>158</v>
      </c>
      <c r="E2003" s="240" t="s">
        <v>21</v>
      </c>
      <c r="F2003" s="241" t="s">
        <v>2563</v>
      </c>
      <c r="G2003" s="239"/>
      <c r="H2003" s="242">
        <v>0.050000000000000003</v>
      </c>
      <c r="I2003" s="243"/>
      <c r="J2003" s="239"/>
      <c r="K2003" s="239"/>
      <c r="L2003" s="244"/>
      <c r="M2003" s="245"/>
      <c r="N2003" s="246"/>
      <c r="O2003" s="246"/>
      <c r="P2003" s="246"/>
      <c r="Q2003" s="246"/>
      <c r="R2003" s="246"/>
      <c r="S2003" s="246"/>
      <c r="T2003" s="247"/>
      <c r="AT2003" s="248" t="s">
        <v>158</v>
      </c>
      <c r="AU2003" s="248" t="s">
        <v>84</v>
      </c>
      <c r="AV2003" s="12" t="s">
        <v>84</v>
      </c>
      <c r="AW2003" s="12" t="s">
        <v>35</v>
      </c>
      <c r="AX2003" s="12" t="s">
        <v>77</v>
      </c>
      <c r="AY2003" s="248" t="s">
        <v>147</v>
      </c>
    </row>
    <row r="2004" s="1" customFormat="1" ht="16.5" customHeight="1">
      <c r="B2004" s="45"/>
      <c r="C2004" s="260" t="s">
        <v>2564</v>
      </c>
      <c r="D2004" s="260" t="s">
        <v>237</v>
      </c>
      <c r="E2004" s="261" t="s">
        <v>2565</v>
      </c>
      <c r="F2004" s="262" t="s">
        <v>2566</v>
      </c>
      <c r="G2004" s="263" t="s">
        <v>221</v>
      </c>
      <c r="H2004" s="264">
        <v>0.32700000000000001</v>
      </c>
      <c r="I2004" s="265"/>
      <c r="J2004" s="266">
        <f>ROUND(I2004*H2004,2)</f>
        <v>0</v>
      </c>
      <c r="K2004" s="262" t="s">
        <v>153</v>
      </c>
      <c r="L2004" s="267"/>
      <c r="M2004" s="268" t="s">
        <v>21</v>
      </c>
      <c r="N2004" s="269" t="s">
        <v>43</v>
      </c>
      <c r="O2004" s="46"/>
      <c r="P2004" s="222">
        <f>O2004*H2004</f>
        <v>0</v>
      </c>
      <c r="Q2004" s="222">
        <v>1</v>
      </c>
      <c r="R2004" s="222">
        <f>Q2004*H2004</f>
        <v>0.32700000000000001</v>
      </c>
      <c r="S2004" s="222">
        <v>0</v>
      </c>
      <c r="T2004" s="223">
        <f>S2004*H2004</f>
        <v>0</v>
      </c>
      <c r="AR2004" s="23" t="s">
        <v>347</v>
      </c>
      <c r="AT2004" s="23" t="s">
        <v>237</v>
      </c>
      <c r="AU2004" s="23" t="s">
        <v>84</v>
      </c>
      <c r="AY2004" s="23" t="s">
        <v>147</v>
      </c>
      <c r="BE2004" s="224">
        <f>IF(N2004="základní",J2004,0)</f>
        <v>0</v>
      </c>
      <c r="BF2004" s="224">
        <f>IF(N2004="snížená",J2004,0)</f>
        <v>0</v>
      </c>
      <c r="BG2004" s="224">
        <f>IF(N2004="zákl. přenesená",J2004,0)</f>
        <v>0</v>
      </c>
      <c r="BH2004" s="224">
        <f>IF(N2004="sníž. přenesená",J2004,0)</f>
        <v>0</v>
      </c>
      <c r="BI2004" s="224">
        <f>IF(N2004="nulová",J2004,0)</f>
        <v>0</v>
      </c>
      <c r="BJ2004" s="23" t="s">
        <v>77</v>
      </c>
      <c r="BK2004" s="224">
        <f>ROUND(I2004*H2004,2)</f>
        <v>0</v>
      </c>
      <c r="BL2004" s="23" t="s">
        <v>248</v>
      </c>
      <c r="BM2004" s="23" t="s">
        <v>2567</v>
      </c>
    </row>
    <row r="2005" s="12" customFormat="1">
      <c r="B2005" s="238"/>
      <c r="C2005" s="239"/>
      <c r="D2005" s="225" t="s">
        <v>158</v>
      </c>
      <c r="E2005" s="240" t="s">
        <v>21</v>
      </c>
      <c r="F2005" s="241" t="s">
        <v>2568</v>
      </c>
      <c r="G2005" s="239"/>
      <c r="H2005" s="242">
        <v>0.32700000000000001</v>
      </c>
      <c r="I2005" s="243"/>
      <c r="J2005" s="239"/>
      <c r="K2005" s="239"/>
      <c r="L2005" s="244"/>
      <c r="M2005" s="245"/>
      <c r="N2005" s="246"/>
      <c r="O2005" s="246"/>
      <c r="P2005" s="246"/>
      <c r="Q2005" s="246"/>
      <c r="R2005" s="246"/>
      <c r="S2005" s="246"/>
      <c r="T2005" s="247"/>
      <c r="AT2005" s="248" t="s">
        <v>158</v>
      </c>
      <c r="AU2005" s="248" t="s">
        <v>84</v>
      </c>
      <c r="AV2005" s="12" t="s">
        <v>84</v>
      </c>
      <c r="AW2005" s="12" t="s">
        <v>35</v>
      </c>
      <c r="AX2005" s="12" t="s">
        <v>77</v>
      </c>
      <c r="AY2005" s="248" t="s">
        <v>147</v>
      </c>
    </row>
    <row r="2006" s="1" customFormat="1" ht="16.5" customHeight="1">
      <c r="B2006" s="45"/>
      <c r="C2006" s="260" t="s">
        <v>2569</v>
      </c>
      <c r="D2006" s="260" t="s">
        <v>237</v>
      </c>
      <c r="E2006" s="261" t="s">
        <v>2570</v>
      </c>
      <c r="F2006" s="262" t="s">
        <v>2571</v>
      </c>
      <c r="G2006" s="263" t="s">
        <v>221</v>
      </c>
      <c r="H2006" s="264">
        <v>1.1719999999999999</v>
      </c>
      <c r="I2006" s="265"/>
      <c r="J2006" s="266">
        <f>ROUND(I2006*H2006,2)</f>
        <v>0</v>
      </c>
      <c r="K2006" s="262" t="s">
        <v>153</v>
      </c>
      <c r="L2006" s="267"/>
      <c r="M2006" s="268" t="s">
        <v>21</v>
      </c>
      <c r="N2006" s="269" t="s">
        <v>43</v>
      </c>
      <c r="O2006" s="46"/>
      <c r="P2006" s="222">
        <f>O2006*H2006</f>
        <v>0</v>
      </c>
      <c r="Q2006" s="222">
        <v>1</v>
      </c>
      <c r="R2006" s="222">
        <f>Q2006*H2006</f>
        <v>1.1719999999999999</v>
      </c>
      <c r="S2006" s="222">
        <v>0</v>
      </c>
      <c r="T2006" s="223">
        <f>S2006*H2006</f>
        <v>0</v>
      </c>
      <c r="AR2006" s="23" t="s">
        <v>347</v>
      </c>
      <c r="AT2006" s="23" t="s">
        <v>237</v>
      </c>
      <c r="AU2006" s="23" t="s">
        <v>84</v>
      </c>
      <c r="AY2006" s="23" t="s">
        <v>147</v>
      </c>
      <c r="BE2006" s="224">
        <f>IF(N2006="základní",J2006,0)</f>
        <v>0</v>
      </c>
      <c r="BF2006" s="224">
        <f>IF(N2006="snížená",J2006,0)</f>
        <v>0</v>
      </c>
      <c r="BG2006" s="224">
        <f>IF(N2006="zákl. přenesená",J2006,0)</f>
        <v>0</v>
      </c>
      <c r="BH2006" s="224">
        <f>IF(N2006="sníž. přenesená",J2006,0)</f>
        <v>0</v>
      </c>
      <c r="BI2006" s="224">
        <f>IF(N2006="nulová",J2006,0)</f>
        <v>0</v>
      </c>
      <c r="BJ2006" s="23" t="s">
        <v>77</v>
      </c>
      <c r="BK2006" s="224">
        <f>ROUND(I2006*H2006,2)</f>
        <v>0</v>
      </c>
      <c r="BL2006" s="23" t="s">
        <v>248</v>
      </c>
      <c r="BM2006" s="23" t="s">
        <v>2572</v>
      </c>
    </row>
    <row r="2007" s="12" customFormat="1">
      <c r="B2007" s="238"/>
      <c r="C2007" s="239"/>
      <c r="D2007" s="225" t="s">
        <v>158</v>
      </c>
      <c r="E2007" s="240" t="s">
        <v>21</v>
      </c>
      <c r="F2007" s="241" t="s">
        <v>2573</v>
      </c>
      <c r="G2007" s="239"/>
      <c r="H2007" s="242">
        <v>1.1719999999999999</v>
      </c>
      <c r="I2007" s="243"/>
      <c r="J2007" s="239"/>
      <c r="K2007" s="239"/>
      <c r="L2007" s="244"/>
      <c r="M2007" s="245"/>
      <c r="N2007" s="246"/>
      <c r="O2007" s="246"/>
      <c r="P2007" s="246"/>
      <c r="Q2007" s="246"/>
      <c r="R2007" s="246"/>
      <c r="S2007" s="246"/>
      <c r="T2007" s="247"/>
      <c r="AT2007" s="248" t="s">
        <v>158</v>
      </c>
      <c r="AU2007" s="248" t="s">
        <v>84</v>
      </c>
      <c r="AV2007" s="12" t="s">
        <v>84</v>
      </c>
      <c r="AW2007" s="12" t="s">
        <v>35</v>
      </c>
      <c r="AX2007" s="12" t="s">
        <v>77</v>
      </c>
      <c r="AY2007" s="248" t="s">
        <v>147</v>
      </c>
    </row>
    <row r="2008" s="1" customFormat="1" ht="16.5" customHeight="1">
      <c r="B2008" s="45"/>
      <c r="C2008" s="260" t="s">
        <v>2574</v>
      </c>
      <c r="D2008" s="260" t="s">
        <v>237</v>
      </c>
      <c r="E2008" s="261" t="s">
        <v>2575</v>
      </c>
      <c r="F2008" s="262" t="s">
        <v>2576</v>
      </c>
      <c r="G2008" s="263" t="s">
        <v>221</v>
      </c>
      <c r="H2008" s="264">
        <v>0.085999999999999993</v>
      </c>
      <c r="I2008" s="265"/>
      <c r="J2008" s="266">
        <f>ROUND(I2008*H2008,2)</f>
        <v>0</v>
      </c>
      <c r="K2008" s="262" t="s">
        <v>153</v>
      </c>
      <c r="L2008" s="267"/>
      <c r="M2008" s="268" t="s">
        <v>21</v>
      </c>
      <c r="N2008" s="269" t="s">
        <v>43</v>
      </c>
      <c r="O2008" s="46"/>
      <c r="P2008" s="222">
        <f>O2008*H2008</f>
        <v>0</v>
      </c>
      <c r="Q2008" s="222">
        <v>1</v>
      </c>
      <c r="R2008" s="222">
        <f>Q2008*H2008</f>
        <v>0.085999999999999993</v>
      </c>
      <c r="S2008" s="222">
        <v>0</v>
      </c>
      <c r="T2008" s="223">
        <f>S2008*H2008</f>
        <v>0</v>
      </c>
      <c r="AR2008" s="23" t="s">
        <v>347</v>
      </c>
      <c r="AT2008" s="23" t="s">
        <v>237</v>
      </c>
      <c r="AU2008" s="23" t="s">
        <v>84</v>
      </c>
      <c r="AY2008" s="23" t="s">
        <v>147</v>
      </c>
      <c r="BE2008" s="224">
        <f>IF(N2008="základní",J2008,0)</f>
        <v>0</v>
      </c>
      <c r="BF2008" s="224">
        <f>IF(N2008="snížená",J2008,0)</f>
        <v>0</v>
      </c>
      <c r="BG2008" s="224">
        <f>IF(N2008="zákl. přenesená",J2008,0)</f>
        <v>0</v>
      </c>
      <c r="BH2008" s="224">
        <f>IF(N2008="sníž. přenesená",J2008,0)</f>
        <v>0</v>
      </c>
      <c r="BI2008" s="224">
        <f>IF(N2008="nulová",J2008,0)</f>
        <v>0</v>
      </c>
      <c r="BJ2008" s="23" t="s">
        <v>77</v>
      </c>
      <c r="BK2008" s="224">
        <f>ROUND(I2008*H2008,2)</f>
        <v>0</v>
      </c>
      <c r="BL2008" s="23" t="s">
        <v>248</v>
      </c>
      <c r="BM2008" s="23" t="s">
        <v>2577</v>
      </c>
    </row>
    <row r="2009" s="12" customFormat="1">
      <c r="B2009" s="238"/>
      <c r="C2009" s="239"/>
      <c r="D2009" s="225" t="s">
        <v>158</v>
      </c>
      <c r="E2009" s="240" t="s">
        <v>21</v>
      </c>
      <c r="F2009" s="241" t="s">
        <v>2578</v>
      </c>
      <c r="G2009" s="239"/>
      <c r="H2009" s="242">
        <v>0.085999999999999993</v>
      </c>
      <c r="I2009" s="243"/>
      <c r="J2009" s="239"/>
      <c r="K2009" s="239"/>
      <c r="L2009" s="244"/>
      <c r="M2009" s="245"/>
      <c r="N2009" s="246"/>
      <c r="O2009" s="246"/>
      <c r="P2009" s="246"/>
      <c r="Q2009" s="246"/>
      <c r="R2009" s="246"/>
      <c r="S2009" s="246"/>
      <c r="T2009" s="247"/>
      <c r="AT2009" s="248" t="s">
        <v>158</v>
      </c>
      <c r="AU2009" s="248" t="s">
        <v>84</v>
      </c>
      <c r="AV2009" s="12" t="s">
        <v>84</v>
      </c>
      <c r="AW2009" s="12" t="s">
        <v>35</v>
      </c>
      <c r="AX2009" s="12" t="s">
        <v>77</v>
      </c>
      <c r="AY2009" s="248" t="s">
        <v>147</v>
      </c>
    </row>
    <row r="2010" s="1" customFormat="1" ht="16.5" customHeight="1">
      <c r="B2010" s="45"/>
      <c r="C2010" s="260" t="s">
        <v>2579</v>
      </c>
      <c r="D2010" s="260" t="s">
        <v>237</v>
      </c>
      <c r="E2010" s="261" t="s">
        <v>518</v>
      </c>
      <c r="F2010" s="262" t="s">
        <v>519</v>
      </c>
      <c r="G2010" s="263" t="s">
        <v>221</v>
      </c>
      <c r="H2010" s="264">
        <v>0.10100000000000001</v>
      </c>
      <c r="I2010" s="265"/>
      <c r="J2010" s="266">
        <f>ROUND(I2010*H2010,2)</f>
        <v>0</v>
      </c>
      <c r="K2010" s="262" t="s">
        <v>153</v>
      </c>
      <c r="L2010" s="267"/>
      <c r="M2010" s="268" t="s">
        <v>21</v>
      </c>
      <c r="N2010" s="269" t="s">
        <v>43</v>
      </c>
      <c r="O2010" s="46"/>
      <c r="P2010" s="222">
        <f>O2010*H2010</f>
        <v>0</v>
      </c>
      <c r="Q2010" s="222">
        <v>1</v>
      </c>
      <c r="R2010" s="222">
        <f>Q2010*H2010</f>
        <v>0.10100000000000001</v>
      </c>
      <c r="S2010" s="222">
        <v>0</v>
      </c>
      <c r="T2010" s="223">
        <f>S2010*H2010</f>
        <v>0</v>
      </c>
      <c r="AR2010" s="23" t="s">
        <v>347</v>
      </c>
      <c r="AT2010" s="23" t="s">
        <v>237</v>
      </c>
      <c r="AU2010" s="23" t="s">
        <v>84</v>
      </c>
      <c r="AY2010" s="23" t="s">
        <v>147</v>
      </c>
      <c r="BE2010" s="224">
        <f>IF(N2010="základní",J2010,0)</f>
        <v>0</v>
      </c>
      <c r="BF2010" s="224">
        <f>IF(N2010="snížená",J2010,0)</f>
        <v>0</v>
      </c>
      <c r="BG2010" s="224">
        <f>IF(N2010="zákl. přenesená",J2010,0)</f>
        <v>0</v>
      </c>
      <c r="BH2010" s="224">
        <f>IF(N2010="sníž. přenesená",J2010,0)</f>
        <v>0</v>
      </c>
      <c r="BI2010" s="224">
        <f>IF(N2010="nulová",J2010,0)</f>
        <v>0</v>
      </c>
      <c r="BJ2010" s="23" t="s">
        <v>77</v>
      </c>
      <c r="BK2010" s="224">
        <f>ROUND(I2010*H2010,2)</f>
        <v>0</v>
      </c>
      <c r="BL2010" s="23" t="s">
        <v>248</v>
      </c>
      <c r="BM2010" s="23" t="s">
        <v>2580</v>
      </c>
    </row>
    <row r="2011" s="12" customFormat="1">
      <c r="B2011" s="238"/>
      <c r="C2011" s="239"/>
      <c r="D2011" s="225" t="s">
        <v>158</v>
      </c>
      <c r="E2011" s="240" t="s">
        <v>21</v>
      </c>
      <c r="F2011" s="241" t="s">
        <v>2581</v>
      </c>
      <c r="G2011" s="239"/>
      <c r="H2011" s="242">
        <v>0.10100000000000001</v>
      </c>
      <c r="I2011" s="243"/>
      <c r="J2011" s="239"/>
      <c r="K2011" s="239"/>
      <c r="L2011" s="244"/>
      <c r="M2011" s="245"/>
      <c r="N2011" s="246"/>
      <c r="O2011" s="246"/>
      <c r="P2011" s="246"/>
      <c r="Q2011" s="246"/>
      <c r="R2011" s="246"/>
      <c r="S2011" s="246"/>
      <c r="T2011" s="247"/>
      <c r="AT2011" s="248" t="s">
        <v>158</v>
      </c>
      <c r="AU2011" s="248" t="s">
        <v>84</v>
      </c>
      <c r="AV2011" s="12" t="s">
        <v>84</v>
      </c>
      <c r="AW2011" s="12" t="s">
        <v>35</v>
      </c>
      <c r="AX2011" s="12" t="s">
        <v>77</v>
      </c>
      <c r="AY2011" s="248" t="s">
        <v>147</v>
      </c>
    </row>
    <row r="2012" s="1" customFormat="1" ht="25.5" customHeight="1">
      <c r="B2012" s="45"/>
      <c r="C2012" s="213" t="s">
        <v>2582</v>
      </c>
      <c r="D2012" s="213" t="s">
        <v>149</v>
      </c>
      <c r="E2012" s="214" t="s">
        <v>2583</v>
      </c>
      <c r="F2012" s="215" t="s">
        <v>2551</v>
      </c>
      <c r="G2012" s="216" t="s">
        <v>1182</v>
      </c>
      <c r="H2012" s="217">
        <v>137.87000000000001</v>
      </c>
      <c r="I2012" s="218"/>
      <c r="J2012" s="219">
        <f>ROUND(I2012*H2012,2)</f>
        <v>0</v>
      </c>
      <c r="K2012" s="215" t="s">
        <v>2584</v>
      </c>
      <c r="L2012" s="71"/>
      <c r="M2012" s="220" t="s">
        <v>21</v>
      </c>
      <c r="N2012" s="221" t="s">
        <v>43</v>
      </c>
      <c r="O2012" s="46"/>
      <c r="P2012" s="222">
        <f>O2012*H2012</f>
        <v>0</v>
      </c>
      <c r="Q2012" s="222">
        <v>5.0000000000000002E-05</v>
      </c>
      <c r="R2012" s="222">
        <f>Q2012*H2012</f>
        <v>0.0068935000000000003</v>
      </c>
      <c r="S2012" s="222">
        <v>0</v>
      </c>
      <c r="T2012" s="223">
        <f>S2012*H2012</f>
        <v>0</v>
      </c>
      <c r="AR2012" s="23" t="s">
        <v>248</v>
      </c>
      <c r="AT2012" s="23" t="s">
        <v>149</v>
      </c>
      <c r="AU2012" s="23" t="s">
        <v>84</v>
      </c>
      <c r="AY2012" s="23" t="s">
        <v>147</v>
      </c>
      <c r="BE2012" s="224">
        <f>IF(N2012="základní",J2012,0)</f>
        <v>0</v>
      </c>
      <c r="BF2012" s="224">
        <f>IF(N2012="snížená",J2012,0)</f>
        <v>0</v>
      </c>
      <c r="BG2012" s="224">
        <f>IF(N2012="zákl. přenesená",J2012,0)</f>
        <v>0</v>
      </c>
      <c r="BH2012" s="224">
        <f>IF(N2012="sníž. přenesená",J2012,0)</f>
        <v>0</v>
      </c>
      <c r="BI2012" s="224">
        <f>IF(N2012="nulová",J2012,0)</f>
        <v>0</v>
      </c>
      <c r="BJ2012" s="23" t="s">
        <v>77</v>
      </c>
      <c r="BK2012" s="224">
        <f>ROUND(I2012*H2012,2)</f>
        <v>0</v>
      </c>
      <c r="BL2012" s="23" t="s">
        <v>248</v>
      </c>
      <c r="BM2012" s="23" t="s">
        <v>2585</v>
      </c>
    </row>
    <row r="2013" s="1" customFormat="1">
      <c r="B2013" s="45"/>
      <c r="C2013" s="73"/>
      <c r="D2013" s="225" t="s">
        <v>156</v>
      </c>
      <c r="E2013" s="73"/>
      <c r="F2013" s="226" t="s">
        <v>2535</v>
      </c>
      <c r="G2013" s="73"/>
      <c r="H2013" s="73"/>
      <c r="I2013" s="184"/>
      <c r="J2013" s="73"/>
      <c r="K2013" s="73"/>
      <c r="L2013" s="71"/>
      <c r="M2013" s="227"/>
      <c r="N2013" s="46"/>
      <c r="O2013" s="46"/>
      <c r="P2013" s="46"/>
      <c r="Q2013" s="46"/>
      <c r="R2013" s="46"/>
      <c r="S2013" s="46"/>
      <c r="T2013" s="94"/>
      <c r="AT2013" s="23" t="s">
        <v>156</v>
      </c>
      <c r="AU2013" s="23" t="s">
        <v>84</v>
      </c>
    </row>
    <row r="2014" s="11" customFormat="1">
      <c r="B2014" s="228"/>
      <c r="C2014" s="229"/>
      <c r="D2014" s="225" t="s">
        <v>158</v>
      </c>
      <c r="E2014" s="230" t="s">
        <v>21</v>
      </c>
      <c r="F2014" s="231" t="s">
        <v>2586</v>
      </c>
      <c r="G2014" s="229"/>
      <c r="H2014" s="230" t="s">
        <v>21</v>
      </c>
      <c r="I2014" s="232"/>
      <c r="J2014" s="229"/>
      <c r="K2014" s="229"/>
      <c r="L2014" s="233"/>
      <c r="M2014" s="234"/>
      <c r="N2014" s="235"/>
      <c r="O2014" s="235"/>
      <c r="P2014" s="235"/>
      <c r="Q2014" s="235"/>
      <c r="R2014" s="235"/>
      <c r="S2014" s="235"/>
      <c r="T2014" s="236"/>
      <c r="AT2014" s="237" t="s">
        <v>158</v>
      </c>
      <c r="AU2014" s="237" t="s">
        <v>84</v>
      </c>
      <c r="AV2014" s="11" t="s">
        <v>77</v>
      </c>
      <c r="AW2014" s="11" t="s">
        <v>35</v>
      </c>
      <c r="AX2014" s="11" t="s">
        <v>72</v>
      </c>
      <c r="AY2014" s="237" t="s">
        <v>147</v>
      </c>
    </row>
    <row r="2015" s="12" customFormat="1">
      <c r="B2015" s="238"/>
      <c r="C2015" s="239"/>
      <c r="D2015" s="225" t="s">
        <v>158</v>
      </c>
      <c r="E2015" s="240" t="s">
        <v>21</v>
      </c>
      <c r="F2015" s="241" t="s">
        <v>2587</v>
      </c>
      <c r="G2015" s="239"/>
      <c r="H2015" s="242">
        <v>137.87000000000001</v>
      </c>
      <c r="I2015" s="243"/>
      <c r="J2015" s="239"/>
      <c r="K2015" s="239"/>
      <c r="L2015" s="244"/>
      <c r="M2015" s="245"/>
      <c r="N2015" s="246"/>
      <c r="O2015" s="246"/>
      <c r="P2015" s="246"/>
      <c r="Q2015" s="246"/>
      <c r="R2015" s="246"/>
      <c r="S2015" s="246"/>
      <c r="T2015" s="247"/>
      <c r="AT2015" s="248" t="s">
        <v>158</v>
      </c>
      <c r="AU2015" s="248" t="s">
        <v>84</v>
      </c>
      <c r="AV2015" s="12" t="s">
        <v>84</v>
      </c>
      <c r="AW2015" s="12" t="s">
        <v>35</v>
      </c>
      <c r="AX2015" s="12" t="s">
        <v>72</v>
      </c>
      <c r="AY2015" s="248" t="s">
        <v>147</v>
      </c>
    </row>
    <row r="2016" s="13" customFormat="1">
      <c r="B2016" s="249"/>
      <c r="C2016" s="250"/>
      <c r="D2016" s="225" t="s">
        <v>158</v>
      </c>
      <c r="E2016" s="251" t="s">
        <v>21</v>
      </c>
      <c r="F2016" s="252" t="s">
        <v>161</v>
      </c>
      <c r="G2016" s="250"/>
      <c r="H2016" s="253">
        <v>137.87000000000001</v>
      </c>
      <c r="I2016" s="254"/>
      <c r="J2016" s="250"/>
      <c r="K2016" s="250"/>
      <c r="L2016" s="255"/>
      <c r="M2016" s="256"/>
      <c r="N2016" s="257"/>
      <c r="O2016" s="257"/>
      <c r="P2016" s="257"/>
      <c r="Q2016" s="257"/>
      <c r="R2016" s="257"/>
      <c r="S2016" s="257"/>
      <c r="T2016" s="258"/>
      <c r="AT2016" s="259" t="s">
        <v>158</v>
      </c>
      <c r="AU2016" s="259" t="s">
        <v>84</v>
      </c>
      <c r="AV2016" s="13" t="s">
        <v>154</v>
      </c>
      <c r="AW2016" s="13" t="s">
        <v>35</v>
      </c>
      <c r="AX2016" s="13" t="s">
        <v>77</v>
      </c>
      <c r="AY2016" s="259" t="s">
        <v>147</v>
      </c>
    </row>
    <row r="2017" s="1" customFormat="1" ht="16.5" customHeight="1">
      <c r="B2017" s="45"/>
      <c r="C2017" s="260" t="s">
        <v>2588</v>
      </c>
      <c r="D2017" s="260" t="s">
        <v>237</v>
      </c>
      <c r="E2017" s="261" t="s">
        <v>2589</v>
      </c>
      <c r="F2017" s="262" t="s">
        <v>2590</v>
      </c>
      <c r="G2017" s="263" t="s">
        <v>1182</v>
      </c>
      <c r="H2017" s="264">
        <v>137.87000000000001</v>
      </c>
      <c r="I2017" s="265"/>
      <c r="J2017" s="266">
        <f>ROUND(I2017*H2017,2)</f>
        <v>0</v>
      </c>
      <c r="K2017" s="262" t="s">
        <v>21</v>
      </c>
      <c r="L2017" s="267"/>
      <c r="M2017" s="268" t="s">
        <v>21</v>
      </c>
      <c r="N2017" s="269" t="s">
        <v>43</v>
      </c>
      <c r="O2017" s="46"/>
      <c r="P2017" s="222">
        <f>O2017*H2017</f>
        <v>0</v>
      </c>
      <c r="Q2017" s="222">
        <v>0</v>
      </c>
      <c r="R2017" s="222">
        <f>Q2017*H2017</f>
        <v>0</v>
      </c>
      <c r="S2017" s="222">
        <v>0</v>
      </c>
      <c r="T2017" s="223">
        <f>S2017*H2017</f>
        <v>0</v>
      </c>
      <c r="AR2017" s="23" t="s">
        <v>347</v>
      </c>
      <c r="AT2017" s="23" t="s">
        <v>237</v>
      </c>
      <c r="AU2017" s="23" t="s">
        <v>84</v>
      </c>
      <c r="AY2017" s="23" t="s">
        <v>147</v>
      </c>
      <c r="BE2017" s="224">
        <f>IF(N2017="základní",J2017,0)</f>
        <v>0</v>
      </c>
      <c r="BF2017" s="224">
        <f>IF(N2017="snížená",J2017,0)</f>
        <v>0</v>
      </c>
      <c r="BG2017" s="224">
        <f>IF(N2017="zákl. přenesená",J2017,0)</f>
        <v>0</v>
      </c>
      <c r="BH2017" s="224">
        <f>IF(N2017="sníž. přenesená",J2017,0)</f>
        <v>0</v>
      </c>
      <c r="BI2017" s="224">
        <f>IF(N2017="nulová",J2017,0)</f>
        <v>0</v>
      </c>
      <c r="BJ2017" s="23" t="s">
        <v>77</v>
      </c>
      <c r="BK2017" s="224">
        <f>ROUND(I2017*H2017,2)</f>
        <v>0</v>
      </c>
      <c r="BL2017" s="23" t="s">
        <v>248</v>
      </c>
      <c r="BM2017" s="23" t="s">
        <v>2591</v>
      </c>
    </row>
    <row r="2018" s="1" customFormat="1" ht="16.5" customHeight="1">
      <c r="B2018" s="45"/>
      <c r="C2018" s="260" t="s">
        <v>2592</v>
      </c>
      <c r="D2018" s="260" t="s">
        <v>237</v>
      </c>
      <c r="E2018" s="261" t="s">
        <v>2593</v>
      </c>
      <c r="F2018" s="262" t="s">
        <v>2594</v>
      </c>
      <c r="G2018" s="263" t="s">
        <v>367</v>
      </c>
      <c r="H2018" s="264">
        <v>1</v>
      </c>
      <c r="I2018" s="265"/>
      <c r="J2018" s="266">
        <f>ROUND(I2018*H2018,2)</f>
        <v>0</v>
      </c>
      <c r="K2018" s="262" t="s">
        <v>2584</v>
      </c>
      <c r="L2018" s="267"/>
      <c r="M2018" s="268" t="s">
        <v>21</v>
      </c>
      <c r="N2018" s="269" t="s">
        <v>43</v>
      </c>
      <c r="O2018" s="46"/>
      <c r="P2018" s="222">
        <f>O2018*H2018</f>
        <v>0</v>
      </c>
      <c r="Q2018" s="222">
        <v>0.028000000000000001</v>
      </c>
      <c r="R2018" s="222">
        <f>Q2018*H2018</f>
        <v>0.028000000000000001</v>
      </c>
      <c r="S2018" s="222">
        <v>0</v>
      </c>
      <c r="T2018" s="223">
        <f>S2018*H2018</f>
        <v>0</v>
      </c>
      <c r="AR2018" s="23" t="s">
        <v>347</v>
      </c>
      <c r="AT2018" s="23" t="s">
        <v>237</v>
      </c>
      <c r="AU2018" s="23" t="s">
        <v>84</v>
      </c>
      <c r="AY2018" s="23" t="s">
        <v>147</v>
      </c>
      <c r="BE2018" s="224">
        <f>IF(N2018="základní",J2018,0)</f>
        <v>0</v>
      </c>
      <c r="BF2018" s="224">
        <f>IF(N2018="snížená",J2018,0)</f>
        <v>0</v>
      </c>
      <c r="BG2018" s="224">
        <f>IF(N2018="zákl. přenesená",J2018,0)</f>
        <v>0</v>
      </c>
      <c r="BH2018" s="224">
        <f>IF(N2018="sníž. přenesená",J2018,0)</f>
        <v>0</v>
      </c>
      <c r="BI2018" s="224">
        <f>IF(N2018="nulová",J2018,0)</f>
        <v>0</v>
      </c>
      <c r="BJ2018" s="23" t="s">
        <v>77</v>
      </c>
      <c r="BK2018" s="224">
        <f>ROUND(I2018*H2018,2)</f>
        <v>0</v>
      </c>
      <c r="BL2018" s="23" t="s">
        <v>248</v>
      </c>
      <c r="BM2018" s="23" t="s">
        <v>2595</v>
      </c>
    </row>
    <row r="2019" s="1" customFormat="1" ht="16.5" customHeight="1">
      <c r="B2019" s="45"/>
      <c r="C2019" s="260" t="s">
        <v>2596</v>
      </c>
      <c r="D2019" s="260" t="s">
        <v>237</v>
      </c>
      <c r="E2019" s="261" t="s">
        <v>2597</v>
      </c>
      <c r="F2019" s="262" t="s">
        <v>2598</v>
      </c>
      <c r="G2019" s="263" t="s">
        <v>367</v>
      </c>
      <c r="H2019" s="264">
        <v>14</v>
      </c>
      <c r="I2019" s="265"/>
      <c r="J2019" s="266">
        <f>ROUND(I2019*H2019,2)</f>
        <v>0</v>
      </c>
      <c r="K2019" s="262" t="s">
        <v>2584</v>
      </c>
      <c r="L2019" s="267"/>
      <c r="M2019" s="268" t="s">
        <v>21</v>
      </c>
      <c r="N2019" s="269" t="s">
        <v>43</v>
      </c>
      <c r="O2019" s="46"/>
      <c r="P2019" s="222">
        <f>O2019*H2019</f>
        <v>0</v>
      </c>
      <c r="Q2019" s="222">
        <v>0.0097000000000000003</v>
      </c>
      <c r="R2019" s="222">
        <f>Q2019*H2019</f>
        <v>0.1358</v>
      </c>
      <c r="S2019" s="222">
        <v>0</v>
      </c>
      <c r="T2019" s="223">
        <f>S2019*H2019</f>
        <v>0</v>
      </c>
      <c r="AR2019" s="23" t="s">
        <v>347</v>
      </c>
      <c r="AT2019" s="23" t="s">
        <v>237</v>
      </c>
      <c r="AU2019" s="23" t="s">
        <v>84</v>
      </c>
      <c r="AY2019" s="23" t="s">
        <v>147</v>
      </c>
      <c r="BE2019" s="224">
        <f>IF(N2019="základní",J2019,0)</f>
        <v>0</v>
      </c>
      <c r="BF2019" s="224">
        <f>IF(N2019="snížená",J2019,0)</f>
        <v>0</v>
      </c>
      <c r="BG2019" s="224">
        <f>IF(N2019="zákl. přenesená",J2019,0)</f>
        <v>0</v>
      </c>
      <c r="BH2019" s="224">
        <f>IF(N2019="sníž. přenesená",J2019,0)</f>
        <v>0</v>
      </c>
      <c r="BI2019" s="224">
        <f>IF(N2019="nulová",J2019,0)</f>
        <v>0</v>
      </c>
      <c r="BJ2019" s="23" t="s">
        <v>77</v>
      </c>
      <c r="BK2019" s="224">
        <f>ROUND(I2019*H2019,2)</f>
        <v>0</v>
      </c>
      <c r="BL2019" s="23" t="s">
        <v>248</v>
      </c>
      <c r="BM2019" s="23" t="s">
        <v>2599</v>
      </c>
    </row>
    <row r="2020" s="1" customFormat="1" ht="16.5" customHeight="1">
      <c r="B2020" s="45"/>
      <c r="C2020" s="260" t="s">
        <v>2600</v>
      </c>
      <c r="D2020" s="260" t="s">
        <v>237</v>
      </c>
      <c r="E2020" s="261" t="s">
        <v>2601</v>
      </c>
      <c r="F2020" s="262" t="s">
        <v>2602</v>
      </c>
      <c r="G2020" s="263" t="s">
        <v>443</v>
      </c>
      <c r="H2020" s="264">
        <v>7.7000000000000002</v>
      </c>
      <c r="I2020" s="265"/>
      <c r="J2020" s="266">
        <f>ROUND(I2020*H2020,2)</f>
        <v>0</v>
      </c>
      <c r="K2020" s="262" t="s">
        <v>21</v>
      </c>
      <c r="L2020" s="267"/>
      <c r="M2020" s="268" t="s">
        <v>21</v>
      </c>
      <c r="N2020" s="269" t="s">
        <v>43</v>
      </c>
      <c r="O2020" s="46"/>
      <c r="P2020" s="222">
        <f>O2020*H2020</f>
        <v>0</v>
      </c>
      <c r="Q2020" s="222">
        <v>0</v>
      </c>
      <c r="R2020" s="222">
        <f>Q2020*H2020</f>
        <v>0</v>
      </c>
      <c r="S2020" s="222">
        <v>0</v>
      </c>
      <c r="T2020" s="223">
        <f>S2020*H2020</f>
        <v>0</v>
      </c>
      <c r="AR2020" s="23" t="s">
        <v>347</v>
      </c>
      <c r="AT2020" s="23" t="s">
        <v>237</v>
      </c>
      <c r="AU2020" s="23" t="s">
        <v>84</v>
      </c>
      <c r="AY2020" s="23" t="s">
        <v>147</v>
      </c>
      <c r="BE2020" s="224">
        <f>IF(N2020="základní",J2020,0)</f>
        <v>0</v>
      </c>
      <c r="BF2020" s="224">
        <f>IF(N2020="snížená",J2020,0)</f>
        <v>0</v>
      </c>
      <c r="BG2020" s="224">
        <f>IF(N2020="zákl. přenesená",J2020,0)</f>
        <v>0</v>
      </c>
      <c r="BH2020" s="224">
        <f>IF(N2020="sníž. přenesená",J2020,0)</f>
        <v>0</v>
      </c>
      <c r="BI2020" s="224">
        <f>IF(N2020="nulová",J2020,0)</f>
        <v>0</v>
      </c>
      <c r="BJ2020" s="23" t="s">
        <v>77</v>
      </c>
      <c r="BK2020" s="224">
        <f>ROUND(I2020*H2020,2)</f>
        <v>0</v>
      </c>
      <c r="BL2020" s="23" t="s">
        <v>248</v>
      </c>
      <c r="BM2020" s="23" t="s">
        <v>2603</v>
      </c>
    </row>
    <row r="2021" s="1" customFormat="1" ht="16.5" customHeight="1">
      <c r="B2021" s="45"/>
      <c r="C2021" s="213" t="s">
        <v>2604</v>
      </c>
      <c r="D2021" s="213" t="s">
        <v>149</v>
      </c>
      <c r="E2021" s="214" t="s">
        <v>2605</v>
      </c>
      <c r="F2021" s="215" t="s">
        <v>2606</v>
      </c>
      <c r="G2021" s="216" t="s">
        <v>2607</v>
      </c>
      <c r="H2021" s="217">
        <v>60</v>
      </c>
      <c r="I2021" s="218"/>
      <c r="J2021" s="219">
        <f>ROUND(I2021*H2021,2)</f>
        <v>0</v>
      </c>
      <c r="K2021" s="215" t="s">
        <v>21</v>
      </c>
      <c r="L2021" s="71"/>
      <c r="M2021" s="220" t="s">
        <v>21</v>
      </c>
      <c r="N2021" s="221" t="s">
        <v>43</v>
      </c>
      <c r="O2021" s="46"/>
      <c r="P2021" s="222">
        <f>O2021*H2021</f>
        <v>0</v>
      </c>
      <c r="Q2021" s="222">
        <v>0</v>
      </c>
      <c r="R2021" s="222">
        <f>Q2021*H2021</f>
        <v>0</v>
      </c>
      <c r="S2021" s="222">
        <v>0</v>
      </c>
      <c r="T2021" s="223">
        <f>S2021*H2021</f>
        <v>0</v>
      </c>
      <c r="AR2021" s="23" t="s">
        <v>248</v>
      </c>
      <c r="AT2021" s="23" t="s">
        <v>149</v>
      </c>
      <c r="AU2021" s="23" t="s">
        <v>84</v>
      </c>
      <c r="AY2021" s="23" t="s">
        <v>147</v>
      </c>
      <c r="BE2021" s="224">
        <f>IF(N2021="základní",J2021,0)</f>
        <v>0</v>
      </c>
      <c r="BF2021" s="224">
        <f>IF(N2021="snížená",J2021,0)</f>
        <v>0</v>
      </c>
      <c r="BG2021" s="224">
        <f>IF(N2021="zákl. přenesená",J2021,0)</f>
        <v>0</v>
      </c>
      <c r="BH2021" s="224">
        <f>IF(N2021="sníž. přenesená",J2021,0)</f>
        <v>0</v>
      </c>
      <c r="BI2021" s="224">
        <f>IF(N2021="nulová",J2021,0)</f>
        <v>0</v>
      </c>
      <c r="BJ2021" s="23" t="s">
        <v>77</v>
      </c>
      <c r="BK2021" s="224">
        <f>ROUND(I2021*H2021,2)</f>
        <v>0</v>
      </c>
      <c r="BL2021" s="23" t="s">
        <v>248</v>
      </c>
      <c r="BM2021" s="23" t="s">
        <v>2608</v>
      </c>
    </row>
    <row r="2022" s="12" customFormat="1">
      <c r="B2022" s="238"/>
      <c r="C2022" s="239"/>
      <c r="D2022" s="225" t="s">
        <v>158</v>
      </c>
      <c r="E2022" s="240" t="s">
        <v>21</v>
      </c>
      <c r="F2022" s="241" t="s">
        <v>2609</v>
      </c>
      <c r="G2022" s="239"/>
      <c r="H2022" s="242">
        <v>60</v>
      </c>
      <c r="I2022" s="243"/>
      <c r="J2022" s="239"/>
      <c r="K2022" s="239"/>
      <c r="L2022" s="244"/>
      <c r="M2022" s="245"/>
      <c r="N2022" s="246"/>
      <c r="O2022" s="246"/>
      <c r="P2022" s="246"/>
      <c r="Q2022" s="246"/>
      <c r="R2022" s="246"/>
      <c r="S2022" s="246"/>
      <c r="T2022" s="247"/>
      <c r="AT2022" s="248" t="s">
        <v>158</v>
      </c>
      <c r="AU2022" s="248" t="s">
        <v>84</v>
      </c>
      <c r="AV2022" s="12" t="s">
        <v>84</v>
      </c>
      <c r="AW2022" s="12" t="s">
        <v>35</v>
      </c>
      <c r="AX2022" s="12" t="s">
        <v>77</v>
      </c>
      <c r="AY2022" s="248" t="s">
        <v>147</v>
      </c>
    </row>
    <row r="2023" s="1" customFormat="1" ht="38.25" customHeight="1">
      <c r="B2023" s="45"/>
      <c r="C2023" s="213" t="s">
        <v>2610</v>
      </c>
      <c r="D2023" s="213" t="s">
        <v>149</v>
      </c>
      <c r="E2023" s="214" t="s">
        <v>2611</v>
      </c>
      <c r="F2023" s="215" t="s">
        <v>2612</v>
      </c>
      <c r="G2023" s="216" t="s">
        <v>221</v>
      </c>
      <c r="H2023" s="217">
        <v>2.9550000000000001</v>
      </c>
      <c r="I2023" s="218"/>
      <c r="J2023" s="219">
        <f>ROUND(I2023*H2023,2)</f>
        <v>0</v>
      </c>
      <c r="K2023" s="215" t="s">
        <v>153</v>
      </c>
      <c r="L2023" s="71"/>
      <c r="M2023" s="220" t="s">
        <v>21</v>
      </c>
      <c r="N2023" s="221" t="s">
        <v>43</v>
      </c>
      <c r="O2023" s="46"/>
      <c r="P2023" s="222">
        <f>O2023*H2023</f>
        <v>0</v>
      </c>
      <c r="Q2023" s="222">
        <v>0</v>
      </c>
      <c r="R2023" s="222">
        <f>Q2023*H2023</f>
        <v>0</v>
      </c>
      <c r="S2023" s="222">
        <v>0</v>
      </c>
      <c r="T2023" s="223">
        <f>S2023*H2023</f>
        <v>0</v>
      </c>
      <c r="AR2023" s="23" t="s">
        <v>248</v>
      </c>
      <c r="AT2023" s="23" t="s">
        <v>149</v>
      </c>
      <c r="AU2023" s="23" t="s">
        <v>84</v>
      </c>
      <c r="AY2023" s="23" t="s">
        <v>147</v>
      </c>
      <c r="BE2023" s="224">
        <f>IF(N2023="základní",J2023,0)</f>
        <v>0</v>
      </c>
      <c r="BF2023" s="224">
        <f>IF(N2023="snížená",J2023,0)</f>
        <v>0</v>
      </c>
      <c r="BG2023" s="224">
        <f>IF(N2023="zákl. přenesená",J2023,0)</f>
        <v>0</v>
      </c>
      <c r="BH2023" s="224">
        <f>IF(N2023="sníž. přenesená",J2023,0)</f>
        <v>0</v>
      </c>
      <c r="BI2023" s="224">
        <f>IF(N2023="nulová",J2023,0)</f>
        <v>0</v>
      </c>
      <c r="BJ2023" s="23" t="s">
        <v>77</v>
      </c>
      <c r="BK2023" s="224">
        <f>ROUND(I2023*H2023,2)</f>
        <v>0</v>
      </c>
      <c r="BL2023" s="23" t="s">
        <v>248</v>
      </c>
      <c r="BM2023" s="23" t="s">
        <v>2613</v>
      </c>
    </row>
    <row r="2024" s="1" customFormat="1">
      <c r="B2024" s="45"/>
      <c r="C2024" s="73"/>
      <c r="D2024" s="225" t="s">
        <v>156</v>
      </c>
      <c r="E2024" s="73"/>
      <c r="F2024" s="226" t="s">
        <v>2614</v>
      </c>
      <c r="G2024" s="73"/>
      <c r="H2024" s="73"/>
      <c r="I2024" s="184"/>
      <c r="J2024" s="73"/>
      <c r="K2024" s="73"/>
      <c r="L2024" s="71"/>
      <c r="M2024" s="227"/>
      <c r="N2024" s="46"/>
      <c r="O2024" s="46"/>
      <c r="P2024" s="46"/>
      <c r="Q2024" s="46"/>
      <c r="R2024" s="46"/>
      <c r="S2024" s="46"/>
      <c r="T2024" s="94"/>
      <c r="AT2024" s="23" t="s">
        <v>156</v>
      </c>
      <c r="AU2024" s="23" t="s">
        <v>84</v>
      </c>
    </row>
    <row r="2025" s="1" customFormat="1" ht="38.25" customHeight="1">
      <c r="B2025" s="45"/>
      <c r="C2025" s="213" t="s">
        <v>2615</v>
      </c>
      <c r="D2025" s="213" t="s">
        <v>149</v>
      </c>
      <c r="E2025" s="214" t="s">
        <v>2616</v>
      </c>
      <c r="F2025" s="215" t="s">
        <v>2617</v>
      </c>
      <c r="G2025" s="216" t="s">
        <v>221</v>
      </c>
      <c r="H2025" s="217">
        <v>2.9550000000000001</v>
      </c>
      <c r="I2025" s="218"/>
      <c r="J2025" s="219">
        <f>ROUND(I2025*H2025,2)</f>
        <v>0</v>
      </c>
      <c r="K2025" s="215" t="s">
        <v>153</v>
      </c>
      <c r="L2025" s="71"/>
      <c r="M2025" s="220" t="s">
        <v>21</v>
      </c>
      <c r="N2025" s="221" t="s">
        <v>43</v>
      </c>
      <c r="O2025" s="46"/>
      <c r="P2025" s="222">
        <f>O2025*H2025</f>
        <v>0</v>
      </c>
      <c r="Q2025" s="222">
        <v>0</v>
      </c>
      <c r="R2025" s="222">
        <f>Q2025*H2025</f>
        <v>0</v>
      </c>
      <c r="S2025" s="222">
        <v>0</v>
      </c>
      <c r="T2025" s="223">
        <f>S2025*H2025</f>
        <v>0</v>
      </c>
      <c r="AR2025" s="23" t="s">
        <v>248</v>
      </c>
      <c r="AT2025" s="23" t="s">
        <v>149</v>
      </c>
      <c r="AU2025" s="23" t="s">
        <v>84</v>
      </c>
      <c r="AY2025" s="23" t="s">
        <v>147</v>
      </c>
      <c r="BE2025" s="224">
        <f>IF(N2025="základní",J2025,0)</f>
        <v>0</v>
      </c>
      <c r="BF2025" s="224">
        <f>IF(N2025="snížená",J2025,0)</f>
        <v>0</v>
      </c>
      <c r="BG2025" s="224">
        <f>IF(N2025="zákl. přenesená",J2025,0)</f>
        <v>0</v>
      </c>
      <c r="BH2025" s="224">
        <f>IF(N2025="sníž. přenesená",J2025,0)</f>
        <v>0</v>
      </c>
      <c r="BI2025" s="224">
        <f>IF(N2025="nulová",J2025,0)</f>
        <v>0</v>
      </c>
      <c r="BJ2025" s="23" t="s">
        <v>77</v>
      </c>
      <c r="BK2025" s="224">
        <f>ROUND(I2025*H2025,2)</f>
        <v>0</v>
      </c>
      <c r="BL2025" s="23" t="s">
        <v>248</v>
      </c>
      <c r="BM2025" s="23" t="s">
        <v>2618</v>
      </c>
    </row>
    <row r="2026" s="1" customFormat="1">
      <c r="B2026" s="45"/>
      <c r="C2026" s="73"/>
      <c r="D2026" s="225" t="s">
        <v>156</v>
      </c>
      <c r="E2026" s="73"/>
      <c r="F2026" s="226" t="s">
        <v>2614</v>
      </c>
      <c r="G2026" s="73"/>
      <c r="H2026" s="73"/>
      <c r="I2026" s="184"/>
      <c r="J2026" s="73"/>
      <c r="K2026" s="73"/>
      <c r="L2026" s="71"/>
      <c r="M2026" s="227"/>
      <c r="N2026" s="46"/>
      <c r="O2026" s="46"/>
      <c r="P2026" s="46"/>
      <c r="Q2026" s="46"/>
      <c r="R2026" s="46"/>
      <c r="S2026" s="46"/>
      <c r="T2026" s="94"/>
      <c r="AT2026" s="23" t="s">
        <v>156</v>
      </c>
      <c r="AU2026" s="23" t="s">
        <v>84</v>
      </c>
    </row>
    <row r="2027" s="10" customFormat="1" ht="29.88" customHeight="1">
      <c r="B2027" s="197"/>
      <c r="C2027" s="198"/>
      <c r="D2027" s="199" t="s">
        <v>71</v>
      </c>
      <c r="E2027" s="211" t="s">
        <v>2619</v>
      </c>
      <c r="F2027" s="211" t="s">
        <v>2620</v>
      </c>
      <c r="G2027" s="198"/>
      <c r="H2027" s="198"/>
      <c r="I2027" s="201"/>
      <c r="J2027" s="212">
        <f>BK2027</f>
        <v>0</v>
      </c>
      <c r="K2027" s="198"/>
      <c r="L2027" s="203"/>
      <c r="M2027" s="204"/>
      <c r="N2027" s="205"/>
      <c r="O2027" s="205"/>
      <c r="P2027" s="206">
        <f>SUM(P2028:P2078)</f>
        <v>0</v>
      </c>
      <c r="Q2027" s="205"/>
      <c r="R2027" s="206">
        <f>SUM(R2028:R2078)</f>
        <v>2.0078573</v>
      </c>
      <c r="S2027" s="205"/>
      <c r="T2027" s="207">
        <f>SUM(T2028:T2078)</f>
        <v>10.658728</v>
      </c>
      <c r="AR2027" s="208" t="s">
        <v>84</v>
      </c>
      <c r="AT2027" s="209" t="s">
        <v>71</v>
      </c>
      <c r="AU2027" s="209" t="s">
        <v>77</v>
      </c>
      <c r="AY2027" s="208" t="s">
        <v>147</v>
      </c>
      <c r="BK2027" s="210">
        <f>SUM(BK2028:BK2078)</f>
        <v>0</v>
      </c>
    </row>
    <row r="2028" s="1" customFormat="1" ht="25.5" customHeight="1">
      <c r="B2028" s="45"/>
      <c r="C2028" s="213" t="s">
        <v>2621</v>
      </c>
      <c r="D2028" s="213" t="s">
        <v>149</v>
      </c>
      <c r="E2028" s="214" t="s">
        <v>2622</v>
      </c>
      <c r="F2028" s="215" t="s">
        <v>2623</v>
      </c>
      <c r="G2028" s="216" t="s">
        <v>443</v>
      </c>
      <c r="H2028" s="217">
        <v>88.030000000000001</v>
      </c>
      <c r="I2028" s="218"/>
      <c r="J2028" s="219">
        <f>ROUND(I2028*H2028,2)</f>
        <v>0</v>
      </c>
      <c r="K2028" s="215" t="s">
        <v>153</v>
      </c>
      <c r="L2028" s="71"/>
      <c r="M2028" s="220" t="s">
        <v>21</v>
      </c>
      <c r="N2028" s="221" t="s">
        <v>43</v>
      </c>
      <c r="O2028" s="46"/>
      <c r="P2028" s="222">
        <f>O2028*H2028</f>
        <v>0</v>
      </c>
      <c r="Q2028" s="222">
        <v>0</v>
      </c>
      <c r="R2028" s="222">
        <f>Q2028*H2028</f>
        <v>0</v>
      </c>
      <c r="S2028" s="222">
        <v>0.0074599999999999996</v>
      </c>
      <c r="T2028" s="223">
        <f>S2028*H2028</f>
        <v>0.65670379999999995</v>
      </c>
      <c r="AR2028" s="23" t="s">
        <v>248</v>
      </c>
      <c r="AT2028" s="23" t="s">
        <v>149</v>
      </c>
      <c r="AU2028" s="23" t="s">
        <v>84</v>
      </c>
      <c r="AY2028" s="23" t="s">
        <v>147</v>
      </c>
      <c r="BE2028" s="224">
        <f>IF(N2028="základní",J2028,0)</f>
        <v>0</v>
      </c>
      <c r="BF2028" s="224">
        <f>IF(N2028="snížená",J2028,0)</f>
        <v>0</v>
      </c>
      <c r="BG2028" s="224">
        <f>IF(N2028="zákl. přenesená",J2028,0)</f>
        <v>0</v>
      </c>
      <c r="BH2028" s="224">
        <f>IF(N2028="sníž. přenesená",J2028,0)</f>
        <v>0</v>
      </c>
      <c r="BI2028" s="224">
        <f>IF(N2028="nulová",J2028,0)</f>
        <v>0</v>
      </c>
      <c r="BJ2028" s="23" t="s">
        <v>77</v>
      </c>
      <c r="BK2028" s="224">
        <f>ROUND(I2028*H2028,2)</f>
        <v>0</v>
      </c>
      <c r="BL2028" s="23" t="s">
        <v>248</v>
      </c>
      <c r="BM2028" s="23" t="s">
        <v>2624</v>
      </c>
    </row>
    <row r="2029" s="11" customFormat="1">
      <c r="B2029" s="228"/>
      <c r="C2029" s="229"/>
      <c r="D2029" s="225" t="s">
        <v>158</v>
      </c>
      <c r="E2029" s="230" t="s">
        <v>21</v>
      </c>
      <c r="F2029" s="231" t="s">
        <v>2625</v>
      </c>
      <c r="G2029" s="229"/>
      <c r="H2029" s="230" t="s">
        <v>21</v>
      </c>
      <c r="I2029" s="232"/>
      <c r="J2029" s="229"/>
      <c r="K2029" s="229"/>
      <c r="L2029" s="233"/>
      <c r="M2029" s="234"/>
      <c r="N2029" s="235"/>
      <c r="O2029" s="235"/>
      <c r="P2029" s="235"/>
      <c r="Q2029" s="235"/>
      <c r="R2029" s="235"/>
      <c r="S2029" s="235"/>
      <c r="T2029" s="236"/>
      <c r="AT2029" s="237" t="s">
        <v>158</v>
      </c>
      <c r="AU2029" s="237" t="s">
        <v>84</v>
      </c>
      <c r="AV2029" s="11" t="s">
        <v>77</v>
      </c>
      <c r="AW2029" s="11" t="s">
        <v>35</v>
      </c>
      <c r="AX2029" s="11" t="s">
        <v>72</v>
      </c>
      <c r="AY2029" s="237" t="s">
        <v>147</v>
      </c>
    </row>
    <row r="2030" s="12" customFormat="1">
      <c r="B2030" s="238"/>
      <c r="C2030" s="239"/>
      <c r="D2030" s="225" t="s">
        <v>158</v>
      </c>
      <c r="E2030" s="240" t="s">
        <v>21</v>
      </c>
      <c r="F2030" s="241" t="s">
        <v>2626</v>
      </c>
      <c r="G2030" s="239"/>
      <c r="H2030" s="242">
        <v>88.030000000000001</v>
      </c>
      <c r="I2030" s="243"/>
      <c r="J2030" s="239"/>
      <c r="K2030" s="239"/>
      <c r="L2030" s="244"/>
      <c r="M2030" s="245"/>
      <c r="N2030" s="246"/>
      <c r="O2030" s="246"/>
      <c r="P2030" s="246"/>
      <c r="Q2030" s="246"/>
      <c r="R2030" s="246"/>
      <c r="S2030" s="246"/>
      <c r="T2030" s="247"/>
      <c r="AT2030" s="248" t="s">
        <v>158</v>
      </c>
      <c r="AU2030" s="248" t="s">
        <v>84</v>
      </c>
      <c r="AV2030" s="12" t="s">
        <v>84</v>
      </c>
      <c r="AW2030" s="12" t="s">
        <v>35</v>
      </c>
      <c r="AX2030" s="12" t="s">
        <v>72</v>
      </c>
      <c r="AY2030" s="248" t="s">
        <v>147</v>
      </c>
    </row>
    <row r="2031" s="13" customFormat="1">
      <c r="B2031" s="249"/>
      <c r="C2031" s="250"/>
      <c r="D2031" s="225" t="s">
        <v>158</v>
      </c>
      <c r="E2031" s="251" t="s">
        <v>21</v>
      </c>
      <c r="F2031" s="252" t="s">
        <v>161</v>
      </c>
      <c r="G2031" s="250"/>
      <c r="H2031" s="253">
        <v>88.030000000000001</v>
      </c>
      <c r="I2031" s="254"/>
      <c r="J2031" s="250"/>
      <c r="K2031" s="250"/>
      <c r="L2031" s="255"/>
      <c r="M2031" s="256"/>
      <c r="N2031" s="257"/>
      <c r="O2031" s="257"/>
      <c r="P2031" s="257"/>
      <c r="Q2031" s="257"/>
      <c r="R2031" s="257"/>
      <c r="S2031" s="257"/>
      <c r="T2031" s="258"/>
      <c r="AT2031" s="259" t="s">
        <v>158</v>
      </c>
      <c r="AU2031" s="259" t="s">
        <v>84</v>
      </c>
      <c r="AV2031" s="13" t="s">
        <v>154</v>
      </c>
      <c r="AW2031" s="13" t="s">
        <v>35</v>
      </c>
      <c r="AX2031" s="13" t="s">
        <v>77</v>
      </c>
      <c r="AY2031" s="259" t="s">
        <v>147</v>
      </c>
    </row>
    <row r="2032" s="1" customFormat="1" ht="16.5" customHeight="1">
      <c r="B2032" s="45"/>
      <c r="C2032" s="213" t="s">
        <v>2627</v>
      </c>
      <c r="D2032" s="213" t="s">
        <v>149</v>
      </c>
      <c r="E2032" s="214" t="s">
        <v>2628</v>
      </c>
      <c r="F2032" s="215" t="s">
        <v>2629</v>
      </c>
      <c r="G2032" s="216" t="s">
        <v>152</v>
      </c>
      <c r="H2032" s="217">
        <v>120.26000000000001</v>
      </c>
      <c r="I2032" s="218"/>
      <c r="J2032" s="219">
        <f>ROUND(I2032*H2032,2)</f>
        <v>0</v>
      </c>
      <c r="K2032" s="215" t="s">
        <v>153</v>
      </c>
      <c r="L2032" s="71"/>
      <c r="M2032" s="220" t="s">
        <v>21</v>
      </c>
      <c r="N2032" s="221" t="s">
        <v>43</v>
      </c>
      <c r="O2032" s="46"/>
      <c r="P2032" s="222">
        <f>O2032*H2032</f>
        <v>0</v>
      </c>
      <c r="Q2032" s="222">
        <v>0</v>
      </c>
      <c r="R2032" s="222">
        <f>Q2032*H2032</f>
        <v>0</v>
      </c>
      <c r="S2032" s="222">
        <v>0.083169999999999994</v>
      </c>
      <c r="T2032" s="223">
        <f>S2032*H2032</f>
        <v>10.002024199999999</v>
      </c>
      <c r="AR2032" s="23" t="s">
        <v>248</v>
      </c>
      <c r="AT2032" s="23" t="s">
        <v>149</v>
      </c>
      <c r="AU2032" s="23" t="s">
        <v>84</v>
      </c>
      <c r="AY2032" s="23" t="s">
        <v>147</v>
      </c>
      <c r="BE2032" s="224">
        <f>IF(N2032="základní",J2032,0)</f>
        <v>0</v>
      </c>
      <c r="BF2032" s="224">
        <f>IF(N2032="snížená",J2032,0)</f>
        <v>0</v>
      </c>
      <c r="BG2032" s="224">
        <f>IF(N2032="zákl. přenesená",J2032,0)</f>
        <v>0</v>
      </c>
      <c r="BH2032" s="224">
        <f>IF(N2032="sníž. přenesená",J2032,0)</f>
        <v>0</v>
      </c>
      <c r="BI2032" s="224">
        <f>IF(N2032="nulová",J2032,0)</f>
        <v>0</v>
      </c>
      <c r="BJ2032" s="23" t="s">
        <v>77</v>
      </c>
      <c r="BK2032" s="224">
        <f>ROUND(I2032*H2032,2)</f>
        <v>0</v>
      </c>
      <c r="BL2032" s="23" t="s">
        <v>248</v>
      </c>
      <c r="BM2032" s="23" t="s">
        <v>2630</v>
      </c>
    </row>
    <row r="2033" s="11" customFormat="1">
      <c r="B2033" s="228"/>
      <c r="C2033" s="229"/>
      <c r="D2033" s="225" t="s">
        <v>158</v>
      </c>
      <c r="E2033" s="230" t="s">
        <v>21</v>
      </c>
      <c r="F2033" s="231" t="s">
        <v>1005</v>
      </c>
      <c r="G2033" s="229"/>
      <c r="H2033" s="230" t="s">
        <v>21</v>
      </c>
      <c r="I2033" s="232"/>
      <c r="J2033" s="229"/>
      <c r="K2033" s="229"/>
      <c r="L2033" s="233"/>
      <c r="M2033" s="234"/>
      <c r="N2033" s="235"/>
      <c r="O2033" s="235"/>
      <c r="P2033" s="235"/>
      <c r="Q2033" s="235"/>
      <c r="R2033" s="235"/>
      <c r="S2033" s="235"/>
      <c r="T2033" s="236"/>
      <c r="AT2033" s="237" t="s">
        <v>158</v>
      </c>
      <c r="AU2033" s="237" t="s">
        <v>84</v>
      </c>
      <c r="AV2033" s="11" t="s">
        <v>77</v>
      </c>
      <c r="AW2033" s="11" t="s">
        <v>35</v>
      </c>
      <c r="AX2033" s="11" t="s">
        <v>72</v>
      </c>
      <c r="AY2033" s="237" t="s">
        <v>147</v>
      </c>
    </row>
    <row r="2034" s="12" customFormat="1">
      <c r="B2034" s="238"/>
      <c r="C2034" s="239"/>
      <c r="D2034" s="225" t="s">
        <v>158</v>
      </c>
      <c r="E2034" s="240" t="s">
        <v>21</v>
      </c>
      <c r="F2034" s="241" t="s">
        <v>1006</v>
      </c>
      <c r="G2034" s="239"/>
      <c r="H2034" s="242">
        <v>15.810000000000001</v>
      </c>
      <c r="I2034" s="243"/>
      <c r="J2034" s="239"/>
      <c r="K2034" s="239"/>
      <c r="L2034" s="244"/>
      <c r="M2034" s="245"/>
      <c r="N2034" s="246"/>
      <c r="O2034" s="246"/>
      <c r="P2034" s="246"/>
      <c r="Q2034" s="246"/>
      <c r="R2034" s="246"/>
      <c r="S2034" s="246"/>
      <c r="T2034" s="247"/>
      <c r="AT2034" s="248" t="s">
        <v>158</v>
      </c>
      <c r="AU2034" s="248" t="s">
        <v>84</v>
      </c>
      <c r="AV2034" s="12" t="s">
        <v>84</v>
      </c>
      <c r="AW2034" s="12" t="s">
        <v>35</v>
      </c>
      <c r="AX2034" s="12" t="s">
        <v>72</v>
      </c>
      <c r="AY2034" s="248" t="s">
        <v>147</v>
      </c>
    </row>
    <row r="2035" s="12" customFormat="1">
      <c r="B2035" s="238"/>
      <c r="C2035" s="239"/>
      <c r="D2035" s="225" t="s">
        <v>158</v>
      </c>
      <c r="E2035" s="240" t="s">
        <v>21</v>
      </c>
      <c r="F2035" s="241" t="s">
        <v>1007</v>
      </c>
      <c r="G2035" s="239"/>
      <c r="H2035" s="242">
        <v>104.45</v>
      </c>
      <c r="I2035" s="243"/>
      <c r="J2035" s="239"/>
      <c r="K2035" s="239"/>
      <c r="L2035" s="244"/>
      <c r="M2035" s="245"/>
      <c r="N2035" s="246"/>
      <c r="O2035" s="246"/>
      <c r="P2035" s="246"/>
      <c r="Q2035" s="246"/>
      <c r="R2035" s="246"/>
      <c r="S2035" s="246"/>
      <c r="T2035" s="247"/>
      <c r="AT2035" s="248" t="s">
        <v>158</v>
      </c>
      <c r="AU2035" s="248" t="s">
        <v>84</v>
      </c>
      <c r="AV2035" s="12" t="s">
        <v>84</v>
      </c>
      <c r="AW2035" s="12" t="s">
        <v>35</v>
      </c>
      <c r="AX2035" s="12" t="s">
        <v>72</v>
      </c>
      <c r="AY2035" s="248" t="s">
        <v>147</v>
      </c>
    </row>
    <row r="2036" s="13" customFormat="1">
      <c r="B2036" s="249"/>
      <c r="C2036" s="250"/>
      <c r="D2036" s="225" t="s">
        <v>158</v>
      </c>
      <c r="E2036" s="251" t="s">
        <v>21</v>
      </c>
      <c r="F2036" s="252" t="s">
        <v>161</v>
      </c>
      <c r="G2036" s="250"/>
      <c r="H2036" s="253">
        <v>120.26000000000001</v>
      </c>
      <c r="I2036" s="254"/>
      <c r="J2036" s="250"/>
      <c r="K2036" s="250"/>
      <c r="L2036" s="255"/>
      <c r="M2036" s="256"/>
      <c r="N2036" s="257"/>
      <c r="O2036" s="257"/>
      <c r="P2036" s="257"/>
      <c r="Q2036" s="257"/>
      <c r="R2036" s="257"/>
      <c r="S2036" s="257"/>
      <c r="T2036" s="258"/>
      <c r="AT2036" s="259" t="s">
        <v>158</v>
      </c>
      <c r="AU2036" s="259" t="s">
        <v>84</v>
      </c>
      <c r="AV2036" s="13" t="s">
        <v>154</v>
      </c>
      <c r="AW2036" s="13" t="s">
        <v>35</v>
      </c>
      <c r="AX2036" s="13" t="s">
        <v>77</v>
      </c>
      <c r="AY2036" s="259" t="s">
        <v>147</v>
      </c>
    </row>
    <row r="2037" s="1" customFormat="1" ht="25.5" customHeight="1">
      <c r="B2037" s="45"/>
      <c r="C2037" s="213" t="s">
        <v>2631</v>
      </c>
      <c r="D2037" s="213" t="s">
        <v>149</v>
      </c>
      <c r="E2037" s="214" t="s">
        <v>2632</v>
      </c>
      <c r="F2037" s="215" t="s">
        <v>2633</v>
      </c>
      <c r="G2037" s="216" t="s">
        <v>152</v>
      </c>
      <c r="H2037" s="217">
        <v>79.890000000000001</v>
      </c>
      <c r="I2037" s="218"/>
      <c r="J2037" s="219">
        <f>ROUND(I2037*H2037,2)</f>
        <v>0</v>
      </c>
      <c r="K2037" s="215" t="s">
        <v>153</v>
      </c>
      <c r="L2037" s="71"/>
      <c r="M2037" s="220" t="s">
        <v>21</v>
      </c>
      <c r="N2037" s="221" t="s">
        <v>43</v>
      </c>
      <c r="O2037" s="46"/>
      <c r="P2037" s="222">
        <f>O2037*H2037</f>
        <v>0</v>
      </c>
      <c r="Q2037" s="222">
        <v>0.0036700000000000001</v>
      </c>
      <c r="R2037" s="222">
        <f>Q2037*H2037</f>
        <v>0.29319630000000002</v>
      </c>
      <c r="S2037" s="222">
        <v>0</v>
      </c>
      <c r="T2037" s="223">
        <f>S2037*H2037</f>
        <v>0</v>
      </c>
      <c r="AR2037" s="23" t="s">
        <v>248</v>
      </c>
      <c r="AT2037" s="23" t="s">
        <v>149</v>
      </c>
      <c r="AU2037" s="23" t="s">
        <v>84</v>
      </c>
      <c r="AY2037" s="23" t="s">
        <v>147</v>
      </c>
      <c r="BE2037" s="224">
        <f>IF(N2037="základní",J2037,0)</f>
        <v>0</v>
      </c>
      <c r="BF2037" s="224">
        <f>IF(N2037="snížená",J2037,0)</f>
        <v>0</v>
      </c>
      <c r="BG2037" s="224">
        <f>IF(N2037="zákl. přenesená",J2037,0)</f>
        <v>0</v>
      </c>
      <c r="BH2037" s="224">
        <f>IF(N2037="sníž. přenesená",J2037,0)</f>
        <v>0</v>
      </c>
      <c r="BI2037" s="224">
        <f>IF(N2037="nulová",J2037,0)</f>
        <v>0</v>
      </c>
      <c r="BJ2037" s="23" t="s">
        <v>77</v>
      </c>
      <c r="BK2037" s="224">
        <f>ROUND(I2037*H2037,2)</f>
        <v>0</v>
      </c>
      <c r="BL2037" s="23" t="s">
        <v>248</v>
      </c>
      <c r="BM2037" s="23" t="s">
        <v>2634</v>
      </c>
    </row>
    <row r="2038" s="11" customFormat="1">
      <c r="B2038" s="228"/>
      <c r="C2038" s="229"/>
      <c r="D2038" s="225" t="s">
        <v>158</v>
      </c>
      <c r="E2038" s="230" t="s">
        <v>21</v>
      </c>
      <c r="F2038" s="231" t="s">
        <v>485</v>
      </c>
      <c r="G2038" s="229"/>
      <c r="H2038" s="230" t="s">
        <v>21</v>
      </c>
      <c r="I2038" s="232"/>
      <c r="J2038" s="229"/>
      <c r="K2038" s="229"/>
      <c r="L2038" s="233"/>
      <c r="M2038" s="234"/>
      <c r="N2038" s="235"/>
      <c r="O2038" s="235"/>
      <c r="P2038" s="235"/>
      <c r="Q2038" s="235"/>
      <c r="R2038" s="235"/>
      <c r="S2038" s="235"/>
      <c r="T2038" s="236"/>
      <c r="AT2038" s="237" t="s">
        <v>158</v>
      </c>
      <c r="AU2038" s="237" t="s">
        <v>84</v>
      </c>
      <c r="AV2038" s="11" t="s">
        <v>77</v>
      </c>
      <c r="AW2038" s="11" t="s">
        <v>35</v>
      </c>
      <c r="AX2038" s="11" t="s">
        <v>72</v>
      </c>
      <c r="AY2038" s="237" t="s">
        <v>147</v>
      </c>
    </row>
    <row r="2039" s="12" customFormat="1">
      <c r="B2039" s="238"/>
      <c r="C2039" s="239"/>
      <c r="D2039" s="225" t="s">
        <v>158</v>
      </c>
      <c r="E2039" s="240" t="s">
        <v>21</v>
      </c>
      <c r="F2039" s="241" t="s">
        <v>797</v>
      </c>
      <c r="G2039" s="239"/>
      <c r="H2039" s="242">
        <v>11.18</v>
      </c>
      <c r="I2039" s="243"/>
      <c r="J2039" s="239"/>
      <c r="K2039" s="239"/>
      <c r="L2039" s="244"/>
      <c r="M2039" s="245"/>
      <c r="N2039" s="246"/>
      <c r="O2039" s="246"/>
      <c r="P2039" s="246"/>
      <c r="Q2039" s="246"/>
      <c r="R2039" s="246"/>
      <c r="S2039" s="246"/>
      <c r="T2039" s="247"/>
      <c r="AT2039" s="248" t="s">
        <v>158</v>
      </c>
      <c r="AU2039" s="248" t="s">
        <v>84</v>
      </c>
      <c r="AV2039" s="12" t="s">
        <v>84</v>
      </c>
      <c r="AW2039" s="12" t="s">
        <v>35</v>
      </c>
      <c r="AX2039" s="12" t="s">
        <v>72</v>
      </c>
      <c r="AY2039" s="248" t="s">
        <v>147</v>
      </c>
    </row>
    <row r="2040" s="12" customFormat="1">
      <c r="B2040" s="238"/>
      <c r="C2040" s="239"/>
      <c r="D2040" s="225" t="s">
        <v>158</v>
      </c>
      <c r="E2040" s="240" t="s">
        <v>21</v>
      </c>
      <c r="F2040" s="241" t="s">
        <v>798</v>
      </c>
      <c r="G2040" s="239"/>
      <c r="H2040" s="242">
        <v>7.71</v>
      </c>
      <c r="I2040" s="243"/>
      <c r="J2040" s="239"/>
      <c r="K2040" s="239"/>
      <c r="L2040" s="244"/>
      <c r="M2040" s="245"/>
      <c r="N2040" s="246"/>
      <c r="O2040" s="246"/>
      <c r="P2040" s="246"/>
      <c r="Q2040" s="246"/>
      <c r="R2040" s="246"/>
      <c r="S2040" s="246"/>
      <c r="T2040" s="247"/>
      <c r="AT2040" s="248" t="s">
        <v>158</v>
      </c>
      <c r="AU2040" s="248" t="s">
        <v>84</v>
      </c>
      <c r="AV2040" s="12" t="s">
        <v>84</v>
      </c>
      <c r="AW2040" s="12" t="s">
        <v>35</v>
      </c>
      <c r="AX2040" s="12" t="s">
        <v>72</v>
      </c>
      <c r="AY2040" s="248" t="s">
        <v>147</v>
      </c>
    </row>
    <row r="2041" s="12" customFormat="1">
      <c r="B2041" s="238"/>
      <c r="C2041" s="239"/>
      <c r="D2041" s="225" t="s">
        <v>158</v>
      </c>
      <c r="E2041" s="240" t="s">
        <v>21</v>
      </c>
      <c r="F2041" s="241" t="s">
        <v>2635</v>
      </c>
      <c r="G2041" s="239"/>
      <c r="H2041" s="242">
        <v>42.640000000000001</v>
      </c>
      <c r="I2041" s="243"/>
      <c r="J2041" s="239"/>
      <c r="K2041" s="239"/>
      <c r="L2041" s="244"/>
      <c r="M2041" s="245"/>
      <c r="N2041" s="246"/>
      <c r="O2041" s="246"/>
      <c r="P2041" s="246"/>
      <c r="Q2041" s="246"/>
      <c r="R2041" s="246"/>
      <c r="S2041" s="246"/>
      <c r="T2041" s="247"/>
      <c r="AT2041" s="248" t="s">
        <v>158</v>
      </c>
      <c r="AU2041" s="248" t="s">
        <v>84</v>
      </c>
      <c r="AV2041" s="12" t="s">
        <v>84</v>
      </c>
      <c r="AW2041" s="12" t="s">
        <v>35</v>
      </c>
      <c r="AX2041" s="12" t="s">
        <v>72</v>
      </c>
      <c r="AY2041" s="248" t="s">
        <v>147</v>
      </c>
    </row>
    <row r="2042" s="12" customFormat="1">
      <c r="B2042" s="238"/>
      <c r="C2042" s="239"/>
      <c r="D2042" s="225" t="s">
        <v>158</v>
      </c>
      <c r="E2042" s="240" t="s">
        <v>21</v>
      </c>
      <c r="F2042" s="241" t="s">
        <v>800</v>
      </c>
      <c r="G2042" s="239"/>
      <c r="H2042" s="242">
        <v>18.359999999999999</v>
      </c>
      <c r="I2042" s="243"/>
      <c r="J2042" s="239"/>
      <c r="K2042" s="239"/>
      <c r="L2042" s="244"/>
      <c r="M2042" s="245"/>
      <c r="N2042" s="246"/>
      <c r="O2042" s="246"/>
      <c r="P2042" s="246"/>
      <c r="Q2042" s="246"/>
      <c r="R2042" s="246"/>
      <c r="S2042" s="246"/>
      <c r="T2042" s="247"/>
      <c r="AT2042" s="248" t="s">
        <v>158</v>
      </c>
      <c r="AU2042" s="248" t="s">
        <v>84</v>
      </c>
      <c r="AV2042" s="12" t="s">
        <v>84</v>
      </c>
      <c r="AW2042" s="12" t="s">
        <v>35</v>
      </c>
      <c r="AX2042" s="12" t="s">
        <v>72</v>
      </c>
      <c r="AY2042" s="248" t="s">
        <v>147</v>
      </c>
    </row>
    <row r="2043" s="13" customFormat="1">
      <c r="B2043" s="249"/>
      <c r="C2043" s="250"/>
      <c r="D2043" s="225" t="s">
        <v>158</v>
      </c>
      <c r="E2043" s="251" t="s">
        <v>21</v>
      </c>
      <c r="F2043" s="252" t="s">
        <v>161</v>
      </c>
      <c r="G2043" s="250"/>
      <c r="H2043" s="253">
        <v>79.890000000000001</v>
      </c>
      <c r="I2043" s="254"/>
      <c r="J2043" s="250"/>
      <c r="K2043" s="250"/>
      <c r="L2043" s="255"/>
      <c r="M2043" s="256"/>
      <c r="N2043" s="257"/>
      <c r="O2043" s="257"/>
      <c r="P2043" s="257"/>
      <c r="Q2043" s="257"/>
      <c r="R2043" s="257"/>
      <c r="S2043" s="257"/>
      <c r="T2043" s="258"/>
      <c r="AT2043" s="259" t="s">
        <v>158</v>
      </c>
      <c r="AU2043" s="259" t="s">
        <v>84</v>
      </c>
      <c r="AV2043" s="13" t="s">
        <v>154</v>
      </c>
      <c r="AW2043" s="13" t="s">
        <v>35</v>
      </c>
      <c r="AX2043" s="13" t="s">
        <v>77</v>
      </c>
      <c r="AY2043" s="259" t="s">
        <v>147</v>
      </c>
    </row>
    <row r="2044" s="1" customFormat="1" ht="25.5" customHeight="1">
      <c r="B2044" s="45"/>
      <c r="C2044" s="260" t="s">
        <v>2636</v>
      </c>
      <c r="D2044" s="260" t="s">
        <v>237</v>
      </c>
      <c r="E2044" s="261" t="s">
        <v>2637</v>
      </c>
      <c r="F2044" s="262" t="s">
        <v>2638</v>
      </c>
      <c r="G2044" s="263" t="s">
        <v>152</v>
      </c>
      <c r="H2044" s="264">
        <v>87.879000000000005</v>
      </c>
      <c r="I2044" s="265"/>
      <c r="J2044" s="266">
        <f>ROUND(I2044*H2044,2)</f>
        <v>0</v>
      </c>
      <c r="K2044" s="262" t="s">
        <v>153</v>
      </c>
      <c r="L2044" s="267"/>
      <c r="M2044" s="268" t="s">
        <v>21</v>
      </c>
      <c r="N2044" s="269" t="s">
        <v>43</v>
      </c>
      <c r="O2044" s="46"/>
      <c r="P2044" s="222">
        <f>O2044*H2044</f>
        <v>0</v>
      </c>
      <c r="Q2044" s="222">
        <v>0.019199999999999998</v>
      </c>
      <c r="R2044" s="222">
        <f>Q2044*H2044</f>
        <v>1.6872768</v>
      </c>
      <c r="S2044" s="222">
        <v>0</v>
      </c>
      <c r="T2044" s="223">
        <f>S2044*H2044</f>
        <v>0</v>
      </c>
      <c r="AR2044" s="23" t="s">
        <v>347</v>
      </c>
      <c r="AT2044" s="23" t="s">
        <v>237</v>
      </c>
      <c r="AU2044" s="23" t="s">
        <v>84</v>
      </c>
      <c r="AY2044" s="23" t="s">
        <v>147</v>
      </c>
      <c r="BE2044" s="224">
        <f>IF(N2044="základní",J2044,0)</f>
        <v>0</v>
      </c>
      <c r="BF2044" s="224">
        <f>IF(N2044="snížená",J2044,0)</f>
        <v>0</v>
      </c>
      <c r="BG2044" s="224">
        <f>IF(N2044="zákl. přenesená",J2044,0)</f>
        <v>0</v>
      </c>
      <c r="BH2044" s="224">
        <f>IF(N2044="sníž. přenesená",J2044,0)</f>
        <v>0</v>
      </c>
      <c r="BI2044" s="224">
        <f>IF(N2044="nulová",J2044,0)</f>
        <v>0</v>
      </c>
      <c r="BJ2044" s="23" t="s">
        <v>77</v>
      </c>
      <c r="BK2044" s="224">
        <f>ROUND(I2044*H2044,2)</f>
        <v>0</v>
      </c>
      <c r="BL2044" s="23" t="s">
        <v>248</v>
      </c>
      <c r="BM2044" s="23" t="s">
        <v>2639</v>
      </c>
    </row>
    <row r="2045" s="12" customFormat="1">
      <c r="B2045" s="238"/>
      <c r="C2045" s="239"/>
      <c r="D2045" s="225" t="s">
        <v>158</v>
      </c>
      <c r="E2045" s="239"/>
      <c r="F2045" s="241" t="s">
        <v>2640</v>
      </c>
      <c r="G2045" s="239"/>
      <c r="H2045" s="242">
        <v>87.879000000000005</v>
      </c>
      <c r="I2045" s="243"/>
      <c r="J2045" s="239"/>
      <c r="K2045" s="239"/>
      <c r="L2045" s="244"/>
      <c r="M2045" s="245"/>
      <c r="N2045" s="246"/>
      <c r="O2045" s="246"/>
      <c r="P2045" s="246"/>
      <c r="Q2045" s="246"/>
      <c r="R2045" s="246"/>
      <c r="S2045" s="246"/>
      <c r="T2045" s="247"/>
      <c r="AT2045" s="248" t="s">
        <v>158</v>
      </c>
      <c r="AU2045" s="248" t="s">
        <v>84</v>
      </c>
      <c r="AV2045" s="12" t="s">
        <v>84</v>
      </c>
      <c r="AW2045" s="12" t="s">
        <v>6</v>
      </c>
      <c r="AX2045" s="12" t="s">
        <v>77</v>
      </c>
      <c r="AY2045" s="248" t="s">
        <v>147</v>
      </c>
    </row>
    <row r="2046" s="1" customFormat="1" ht="25.5" customHeight="1">
      <c r="B2046" s="45"/>
      <c r="C2046" s="213" t="s">
        <v>2641</v>
      </c>
      <c r="D2046" s="213" t="s">
        <v>149</v>
      </c>
      <c r="E2046" s="214" t="s">
        <v>2642</v>
      </c>
      <c r="F2046" s="215" t="s">
        <v>2643</v>
      </c>
      <c r="G2046" s="216" t="s">
        <v>152</v>
      </c>
      <c r="H2046" s="217">
        <v>18.890000000000001</v>
      </c>
      <c r="I2046" s="218"/>
      <c r="J2046" s="219">
        <f>ROUND(I2046*H2046,2)</f>
        <v>0</v>
      </c>
      <c r="K2046" s="215" t="s">
        <v>153</v>
      </c>
      <c r="L2046" s="71"/>
      <c r="M2046" s="220" t="s">
        <v>21</v>
      </c>
      <c r="N2046" s="221" t="s">
        <v>43</v>
      </c>
      <c r="O2046" s="46"/>
      <c r="P2046" s="222">
        <f>O2046*H2046</f>
        <v>0</v>
      </c>
      <c r="Q2046" s="222">
        <v>0</v>
      </c>
      <c r="R2046" s="222">
        <f>Q2046*H2046</f>
        <v>0</v>
      </c>
      <c r="S2046" s="222">
        <v>0</v>
      </c>
      <c r="T2046" s="223">
        <f>S2046*H2046</f>
        <v>0</v>
      </c>
      <c r="AR2046" s="23" t="s">
        <v>248</v>
      </c>
      <c r="AT2046" s="23" t="s">
        <v>149</v>
      </c>
      <c r="AU2046" s="23" t="s">
        <v>84</v>
      </c>
      <c r="AY2046" s="23" t="s">
        <v>147</v>
      </c>
      <c r="BE2046" s="224">
        <f>IF(N2046="základní",J2046,0)</f>
        <v>0</v>
      </c>
      <c r="BF2046" s="224">
        <f>IF(N2046="snížená",J2046,0)</f>
        <v>0</v>
      </c>
      <c r="BG2046" s="224">
        <f>IF(N2046="zákl. přenesená",J2046,0)</f>
        <v>0</v>
      </c>
      <c r="BH2046" s="224">
        <f>IF(N2046="sníž. přenesená",J2046,0)</f>
        <v>0</v>
      </c>
      <c r="BI2046" s="224">
        <f>IF(N2046="nulová",J2046,0)</f>
        <v>0</v>
      </c>
      <c r="BJ2046" s="23" t="s">
        <v>77</v>
      </c>
      <c r="BK2046" s="224">
        <f>ROUND(I2046*H2046,2)</f>
        <v>0</v>
      </c>
      <c r="BL2046" s="23" t="s">
        <v>248</v>
      </c>
      <c r="BM2046" s="23" t="s">
        <v>2644</v>
      </c>
    </row>
    <row r="2047" s="11" customFormat="1">
      <c r="B2047" s="228"/>
      <c r="C2047" s="229"/>
      <c r="D2047" s="225" t="s">
        <v>158</v>
      </c>
      <c r="E2047" s="230" t="s">
        <v>21</v>
      </c>
      <c r="F2047" s="231" t="s">
        <v>485</v>
      </c>
      <c r="G2047" s="229"/>
      <c r="H2047" s="230" t="s">
        <v>21</v>
      </c>
      <c r="I2047" s="232"/>
      <c r="J2047" s="229"/>
      <c r="K2047" s="229"/>
      <c r="L2047" s="233"/>
      <c r="M2047" s="234"/>
      <c r="N2047" s="235"/>
      <c r="O2047" s="235"/>
      <c r="P2047" s="235"/>
      <c r="Q2047" s="235"/>
      <c r="R2047" s="235"/>
      <c r="S2047" s="235"/>
      <c r="T2047" s="236"/>
      <c r="AT2047" s="237" t="s">
        <v>158</v>
      </c>
      <c r="AU2047" s="237" t="s">
        <v>84</v>
      </c>
      <c r="AV2047" s="11" t="s">
        <v>77</v>
      </c>
      <c r="AW2047" s="11" t="s">
        <v>35</v>
      </c>
      <c r="AX2047" s="11" t="s">
        <v>72</v>
      </c>
      <c r="AY2047" s="237" t="s">
        <v>147</v>
      </c>
    </row>
    <row r="2048" s="12" customFormat="1">
      <c r="B2048" s="238"/>
      <c r="C2048" s="239"/>
      <c r="D2048" s="225" t="s">
        <v>158</v>
      </c>
      <c r="E2048" s="240" t="s">
        <v>21</v>
      </c>
      <c r="F2048" s="241" t="s">
        <v>797</v>
      </c>
      <c r="G2048" s="239"/>
      <c r="H2048" s="242">
        <v>11.18</v>
      </c>
      <c r="I2048" s="243"/>
      <c r="J2048" s="239"/>
      <c r="K2048" s="239"/>
      <c r="L2048" s="244"/>
      <c r="M2048" s="245"/>
      <c r="N2048" s="246"/>
      <c r="O2048" s="246"/>
      <c r="P2048" s="246"/>
      <c r="Q2048" s="246"/>
      <c r="R2048" s="246"/>
      <c r="S2048" s="246"/>
      <c r="T2048" s="247"/>
      <c r="AT2048" s="248" t="s">
        <v>158</v>
      </c>
      <c r="AU2048" s="248" t="s">
        <v>84</v>
      </c>
      <c r="AV2048" s="12" t="s">
        <v>84</v>
      </c>
      <c r="AW2048" s="12" t="s">
        <v>35</v>
      </c>
      <c r="AX2048" s="12" t="s">
        <v>72</v>
      </c>
      <c r="AY2048" s="248" t="s">
        <v>147</v>
      </c>
    </row>
    <row r="2049" s="12" customFormat="1">
      <c r="B2049" s="238"/>
      <c r="C2049" s="239"/>
      <c r="D2049" s="225" t="s">
        <v>158</v>
      </c>
      <c r="E2049" s="240" t="s">
        <v>21</v>
      </c>
      <c r="F2049" s="241" t="s">
        <v>798</v>
      </c>
      <c r="G2049" s="239"/>
      <c r="H2049" s="242">
        <v>7.71</v>
      </c>
      <c r="I2049" s="243"/>
      <c r="J2049" s="239"/>
      <c r="K2049" s="239"/>
      <c r="L2049" s="244"/>
      <c r="M2049" s="245"/>
      <c r="N2049" s="246"/>
      <c r="O2049" s="246"/>
      <c r="P2049" s="246"/>
      <c r="Q2049" s="246"/>
      <c r="R2049" s="246"/>
      <c r="S2049" s="246"/>
      <c r="T2049" s="247"/>
      <c r="AT2049" s="248" t="s">
        <v>158</v>
      </c>
      <c r="AU2049" s="248" t="s">
        <v>84</v>
      </c>
      <c r="AV2049" s="12" t="s">
        <v>84</v>
      </c>
      <c r="AW2049" s="12" t="s">
        <v>35</v>
      </c>
      <c r="AX2049" s="12" t="s">
        <v>72</v>
      </c>
      <c r="AY2049" s="248" t="s">
        <v>147</v>
      </c>
    </row>
    <row r="2050" s="13" customFormat="1">
      <c r="B2050" s="249"/>
      <c r="C2050" s="250"/>
      <c r="D2050" s="225" t="s">
        <v>158</v>
      </c>
      <c r="E2050" s="251" t="s">
        <v>21</v>
      </c>
      <c r="F2050" s="252" t="s">
        <v>161</v>
      </c>
      <c r="G2050" s="250"/>
      <c r="H2050" s="253">
        <v>18.890000000000001</v>
      </c>
      <c r="I2050" s="254"/>
      <c r="J2050" s="250"/>
      <c r="K2050" s="250"/>
      <c r="L2050" s="255"/>
      <c r="M2050" s="256"/>
      <c r="N2050" s="257"/>
      <c r="O2050" s="257"/>
      <c r="P2050" s="257"/>
      <c r="Q2050" s="257"/>
      <c r="R2050" s="257"/>
      <c r="S2050" s="257"/>
      <c r="T2050" s="258"/>
      <c r="AT2050" s="259" t="s">
        <v>158</v>
      </c>
      <c r="AU2050" s="259" t="s">
        <v>84</v>
      </c>
      <c r="AV2050" s="13" t="s">
        <v>154</v>
      </c>
      <c r="AW2050" s="13" t="s">
        <v>35</v>
      </c>
      <c r="AX2050" s="13" t="s">
        <v>77</v>
      </c>
      <c r="AY2050" s="259" t="s">
        <v>147</v>
      </c>
    </row>
    <row r="2051" s="1" customFormat="1" ht="25.5" customHeight="1">
      <c r="B2051" s="45"/>
      <c r="C2051" s="213" t="s">
        <v>2645</v>
      </c>
      <c r="D2051" s="213" t="s">
        <v>149</v>
      </c>
      <c r="E2051" s="214" t="s">
        <v>2646</v>
      </c>
      <c r="F2051" s="215" t="s">
        <v>2647</v>
      </c>
      <c r="G2051" s="216" t="s">
        <v>152</v>
      </c>
      <c r="H2051" s="217">
        <v>79.890000000000001</v>
      </c>
      <c r="I2051" s="218"/>
      <c r="J2051" s="219">
        <f>ROUND(I2051*H2051,2)</f>
        <v>0</v>
      </c>
      <c r="K2051" s="215" t="s">
        <v>153</v>
      </c>
      <c r="L2051" s="71"/>
      <c r="M2051" s="220" t="s">
        <v>21</v>
      </c>
      <c r="N2051" s="221" t="s">
        <v>43</v>
      </c>
      <c r="O2051" s="46"/>
      <c r="P2051" s="222">
        <f>O2051*H2051</f>
        <v>0</v>
      </c>
      <c r="Q2051" s="222">
        <v>0</v>
      </c>
      <c r="R2051" s="222">
        <f>Q2051*H2051</f>
        <v>0</v>
      </c>
      <c r="S2051" s="222">
        <v>0</v>
      </c>
      <c r="T2051" s="223">
        <f>S2051*H2051</f>
        <v>0</v>
      </c>
      <c r="AR2051" s="23" t="s">
        <v>248</v>
      </c>
      <c r="AT2051" s="23" t="s">
        <v>149</v>
      </c>
      <c r="AU2051" s="23" t="s">
        <v>84</v>
      </c>
      <c r="AY2051" s="23" t="s">
        <v>147</v>
      </c>
      <c r="BE2051" s="224">
        <f>IF(N2051="základní",J2051,0)</f>
        <v>0</v>
      </c>
      <c r="BF2051" s="224">
        <f>IF(N2051="snížená",J2051,0)</f>
        <v>0</v>
      </c>
      <c r="BG2051" s="224">
        <f>IF(N2051="zákl. přenesená",J2051,0)</f>
        <v>0</v>
      </c>
      <c r="BH2051" s="224">
        <f>IF(N2051="sníž. přenesená",J2051,0)</f>
        <v>0</v>
      </c>
      <c r="BI2051" s="224">
        <f>IF(N2051="nulová",J2051,0)</f>
        <v>0</v>
      </c>
      <c r="BJ2051" s="23" t="s">
        <v>77</v>
      </c>
      <c r="BK2051" s="224">
        <f>ROUND(I2051*H2051,2)</f>
        <v>0</v>
      </c>
      <c r="BL2051" s="23" t="s">
        <v>248</v>
      </c>
      <c r="BM2051" s="23" t="s">
        <v>2648</v>
      </c>
    </row>
    <row r="2052" s="11" customFormat="1">
      <c r="B2052" s="228"/>
      <c r="C2052" s="229"/>
      <c r="D2052" s="225" t="s">
        <v>158</v>
      </c>
      <c r="E2052" s="230" t="s">
        <v>21</v>
      </c>
      <c r="F2052" s="231" t="s">
        <v>485</v>
      </c>
      <c r="G2052" s="229"/>
      <c r="H2052" s="230" t="s">
        <v>21</v>
      </c>
      <c r="I2052" s="232"/>
      <c r="J2052" s="229"/>
      <c r="K2052" s="229"/>
      <c r="L2052" s="233"/>
      <c r="M2052" s="234"/>
      <c r="N2052" s="235"/>
      <c r="O2052" s="235"/>
      <c r="P2052" s="235"/>
      <c r="Q2052" s="235"/>
      <c r="R2052" s="235"/>
      <c r="S2052" s="235"/>
      <c r="T2052" s="236"/>
      <c r="AT2052" s="237" t="s">
        <v>158</v>
      </c>
      <c r="AU2052" s="237" t="s">
        <v>84</v>
      </c>
      <c r="AV2052" s="11" t="s">
        <v>77</v>
      </c>
      <c r="AW2052" s="11" t="s">
        <v>35</v>
      </c>
      <c r="AX2052" s="11" t="s">
        <v>72</v>
      </c>
      <c r="AY2052" s="237" t="s">
        <v>147</v>
      </c>
    </row>
    <row r="2053" s="12" customFormat="1">
      <c r="B2053" s="238"/>
      <c r="C2053" s="239"/>
      <c r="D2053" s="225" t="s">
        <v>158</v>
      </c>
      <c r="E2053" s="240" t="s">
        <v>21</v>
      </c>
      <c r="F2053" s="241" t="s">
        <v>797</v>
      </c>
      <c r="G2053" s="239"/>
      <c r="H2053" s="242">
        <v>11.18</v>
      </c>
      <c r="I2053" s="243"/>
      <c r="J2053" s="239"/>
      <c r="K2053" s="239"/>
      <c r="L2053" s="244"/>
      <c r="M2053" s="245"/>
      <c r="N2053" s="246"/>
      <c r="O2053" s="246"/>
      <c r="P2053" s="246"/>
      <c r="Q2053" s="246"/>
      <c r="R2053" s="246"/>
      <c r="S2053" s="246"/>
      <c r="T2053" s="247"/>
      <c r="AT2053" s="248" t="s">
        <v>158</v>
      </c>
      <c r="AU2053" s="248" t="s">
        <v>84</v>
      </c>
      <c r="AV2053" s="12" t="s">
        <v>84</v>
      </c>
      <c r="AW2053" s="12" t="s">
        <v>35</v>
      </c>
      <c r="AX2053" s="12" t="s">
        <v>72</v>
      </c>
      <c r="AY2053" s="248" t="s">
        <v>147</v>
      </c>
    </row>
    <row r="2054" s="12" customFormat="1">
      <c r="B2054" s="238"/>
      <c r="C2054" s="239"/>
      <c r="D2054" s="225" t="s">
        <v>158</v>
      </c>
      <c r="E2054" s="240" t="s">
        <v>21</v>
      </c>
      <c r="F2054" s="241" t="s">
        <v>798</v>
      </c>
      <c r="G2054" s="239"/>
      <c r="H2054" s="242">
        <v>7.71</v>
      </c>
      <c r="I2054" s="243"/>
      <c r="J2054" s="239"/>
      <c r="K2054" s="239"/>
      <c r="L2054" s="244"/>
      <c r="M2054" s="245"/>
      <c r="N2054" s="246"/>
      <c r="O2054" s="246"/>
      <c r="P2054" s="246"/>
      <c r="Q2054" s="246"/>
      <c r="R2054" s="246"/>
      <c r="S2054" s="246"/>
      <c r="T2054" s="247"/>
      <c r="AT2054" s="248" t="s">
        <v>158</v>
      </c>
      <c r="AU2054" s="248" t="s">
        <v>84</v>
      </c>
      <c r="AV2054" s="12" t="s">
        <v>84</v>
      </c>
      <c r="AW2054" s="12" t="s">
        <v>35</v>
      </c>
      <c r="AX2054" s="12" t="s">
        <v>72</v>
      </c>
      <c r="AY2054" s="248" t="s">
        <v>147</v>
      </c>
    </row>
    <row r="2055" s="12" customFormat="1">
      <c r="B2055" s="238"/>
      <c r="C2055" s="239"/>
      <c r="D2055" s="225" t="s">
        <v>158</v>
      </c>
      <c r="E2055" s="240" t="s">
        <v>21</v>
      </c>
      <c r="F2055" s="241" t="s">
        <v>2635</v>
      </c>
      <c r="G2055" s="239"/>
      <c r="H2055" s="242">
        <v>42.640000000000001</v>
      </c>
      <c r="I2055" s="243"/>
      <c r="J2055" s="239"/>
      <c r="K2055" s="239"/>
      <c r="L2055" s="244"/>
      <c r="M2055" s="245"/>
      <c r="N2055" s="246"/>
      <c r="O2055" s="246"/>
      <c r="P2055" s="246"/>
      <c r="Q2055" s="246"/>
      <c r="R2055" s="246"/>
      <c r="S2055" s="246"/>
      <c r="T2055" s="247"/>
      <c r="AT2055" s="248" t="s">
        <v>158</v>
      </c>
      <c r="AU2055" s="248" t="s">
        <v>84</v>
      </c>
      <c r="AV2055" s="12" t="s">
        <v>84</v>
      </c>
      <c r="AW2055" s="12" t="s">
        <v>35</v>
      </c>
      <c r="AX2055" s="12" t="s">
        <v>72</v>
      </c>
      <c r="AY2055" s="248" t="s">
        <v>147</v>
      </c>
    </row>
    <row r="2056" s="12" customFormat="1">
      <c r="B2056" s="238"/>
      <c r="C2056" s="239"/>
      <c r="D2056" s="225" t="s">
        <v>158</v>
      </c>
      <c r="E2056" s="240" t="s">
        <v>21</v>
      </c>
      <c r="F2056" s="241" t="s">
        <v>800</v>
      </c>
      <c r="G2056" s="239"/>
      <c r="H2056" s="242">
        <v>18.359999999999999</v>
      </c>
      <c r="I2056" s="243"/>
      <c r="J2056" s="239"/>
      <c r="K2056" s="239"/>
      <c r="L2056" s="244"/>
      <c r="M2056" s="245"/>
      <c r="N2056" s="246"/>
      <c r="O2056" s="246"/>
      <c r="P2056" s="246"/>
      <c r="Q2056" s="246"/>
      <c r="R2056" s="246"/>
      <c r="S2056" s="246"/>
      <c r="T2056" s="247"/>
      <c r="AT2056" s="248" t="s">
        <v>158</v>
      </c>
      <c r="AU2056" s="248" t="s">
        <v>84</v>
      </c>
      <c r="AV2056" s="12" t="s">
        <v>84</v>
      </c>
      <c r="AW2056" s="12" t="s">
        <v>35</v>
      </c>
      <c r="AX2056" s="12" t="s">
        <v>72</v>
      </c>
      <c r="AY2056" s="248" t="s">
        <v>147</v>
      </c>
    </row>
    <row r="2057" s="13" customFormat="1">
      <c r="B2057" s="249"/>
      <c r="C2057" s="250"/>
      <c r="D2057" s="225" t="s">
        <v>158</v>
      </c>
      <c r="E2057" s="251" t="s">
        <v>21</v>
      </c>
      <c r="F2057" s="252" t="s">
        <v>161</v>
      </c>
      <c r="G2057" s="250"/>
      <c r="H2057" s="253">
        <v>79.890000000000001</v>
      </c>
      <c r="I2057" s="254"/>
      <c r="J2057" s="250"/>
      <c r="K2057" s="250"/>
      <c r="L2057" s="255"/>
      <c r="M2057" s="256"/>
      <c r="N2057" s="257"/>
      <c r="O2057" s="257"/>
      <c r="P2057" s="257"/>
      <c r="Q2057" s="257"/>
      <c r="R2057" s="257"/>
      <c r="S2057" s="257"/>
      <c r="T2057" s="258"/>
      <c r="AT2057" s="259" t="s">
        <v>158</v>
      </c>
      <c r="AU2057" s="259" t="s">
        <v>84</v>
      </c>
      <c r="AV2057" s="13" t="s">
        <v>154</v>
      </c>
      <c r="AW2057" s="13" t="s">
        <v>35</v>
      </c>
      <c r="AX2057" s="13" t="s">
        <v>77</v>
      </c>
      <c r="AY2057" s="259" t="s">
        <v>147</v>
      </c>
    </row>
    <row r="2058" s="1" customFormat="1" ht="16.5" customHeight="1">
      <c r="B2058" s="45"/>
      <c r="C2058" s="213" t="s">
        <v>2649</v>
      </c>
      <c r="D2058" s="213" t="s">
        <v>149</v>
      </c>
      <c r="E2058" s="214" t="s">
        <v>2650</v>
      </c>
      <c r="F2058" s="215" t="s">
        <v>2651</v>
      </c>
      <c r="G2058" s="216" t="s">
        <v>152</v>
      </c>
      <c r="H2058" s="217">
        <v>79.890000000000001</v>
      </c>
      <c r="I2058" s="218"/>
      <c r="J2058" s="219">
        <f>ROUND(I2058*H2058,2)</f>
        <v>0</v>
      </c>
      <c r="K2058" s="215" t="s">
        <v>153</v>
      </c>
      <c r="L2058" s="71"/>
      <c r="M2058" s="220" t="s">
        <v>21</v>
      </c>
      <c r="N2058" s="221" t="s">
        <v>43</v>
      </c>
      <c r="O2058" s="46"/>
      <c r="P2058" s="222">
        <f>O2058*H2058</f>
        <v>0</v>
      </c>
      <c r="Q2058" s="222">
        <v>0.00029999999999999997</v>
      </c>
      <c r="R2058" s="222">
        <f>Q2058*H2058</f>
        <v>0.023966999999999999</v>
      </c>
      <c r="S2058" s="222">
        <v>0</v>
      </c>
      <c r="T2058" s="223">
        <f>S2058*H2058</f>
        <v>0</v>
      </c>
      <c r="AR2058" s="23" t="s">
        <v>248</v>
      </c>
      <c r="AT2058" s="23" t="s">
        <v>149</v>
      </c>
      <c r="AU2058" s="23" t="s">
        <v>84</v>
      </c>
      <c r="AY2058" s="23" t="s">
        <v>147</v>
      </c>
      <c r="BE2058" s="224">
        <f>IF(N2058="základní",J2058,0)</f>
        <v>0</v>
      </c>
      <c r="BF2058" s="224">
        <f>IF(N2058="snížená",J2058,0)</f>
        <v>0</v>
      </c>
      <c r="BG2058" s="224">
        <f>IF(N2058="zákl. přenesená",J2058,0)</f>
        <v>0</v>
      </c>
      <c r="BH2058" s="224">
        <f>IF(N2058="sníž. přenesená",J2058,0)</f>
        <v>0</v>
      </c>
      <c r="BI2058" s="224">
        <f>IF(N2058="nulová",J2058,0)</f>
        <v>0</v>
      </c>
      <c r="BJ2058" s="23" t="s">
        <v>77</v>
      </c>
      <c r="BK2058" s="224">
        <f>ROUND(I2058*H2058,2)</f>
        <v>0</v>
      </c>
      <c r="BL2058" s="23" t="s">
        <v>248</v>
      </c>
      <c r="BM2058" s="23" t="s">
        <v>2652</v>
      </c>
    </row>
    <row r="2059" s="1" customFormat="1">
      <c r="B2059" s="45"/>
      <c r="C2059" s="73"/>
      <c r="D2059" s="225" t="s">
        <v>156</v>
      </c>
      <c r="E2059" s="73"/>
      <c r="F2059" s="226" t="s">
        <v>2653</v>
      </c>
      <c r="G2059" s="73"/>
      <c r="H2059" s="73"/>
      <c r="I2059" s="184"/>
      <c r="J2059" s="73"/>
      <c r="K2059" s="73"/>
      <c r="L2059" s="71"/>
      <c r="M2059" s="227"/>
      <c r="N2059" s="46"/>
      <c r="O2059" s="46"/>
      <c r="P2059" s="46"/>
      <c r="Q2059" s="46"/>
      <c r="R2059" s="46"/>
      <c r="S2059" s="46"/>
      <c r="T2059" s="94"/>
      <c r="AT2059" s="23" t="s">
        <v>156</v>
      </c>
      <c r="AU2059" s="23" t="s">
        <v>84</v>
      </c>
    </row>
    <row r="2060" s="12" customFormat="1">
      <c r="B2060" s="238"/>
      <c r="C2060" s="239"/>
      <c r="D2060" s="225" t="s">
        <v>158</v>
      </c>
      <c r="E2060" s="239"/>
      <c r="F2060" s="241" t="s">
        <v>2654</v>
      </c>
      <c r="G2060" s="239"/>
      <c r="H2060" s="242">
        <v>79.890000000000001</v>
      </c>
      <c r="I2060" s="243"/>
      <c r="J2060" s="239"/>
      <c r="K2060" s="239"/>
      <c r="L2060" s="244"/>
      <c r="M2060" s="245"/>
      <c r="N2060" s="246"/>
      <c r="O2060" s="246"/>
      <c r="P2060" s="246"/>
      <c r="Q2060" s="246"/>
      <c r="R2060" s="246"/>
      <c r="S2060" s="246"/>
      <c r="T2060" s="247"/>
      <c r="AT2060" s="248" t="s">
        <v>158</v>
      </c>
      <c r="AU2060" s="248" t="s">
        <v>84</v>
      </c>
      <c r="AV2060" s="12" t="s">
        <v>84</v>
      </c>
      <c r="AW2060" s="12" t="s">
        <v>6</v>
      </c>
      <c r="AX2060" s="12" t="s">
        <v>77</v>
      </c>
      <c r="AY2060" s="248" t="s">
        <v>147</v>
      </c>
    </row>
    <row r="2061" s="1" customFormat="1" ht="16.5" customHeight="1">
      <c r="B2061" s="45"/>
      <c r="C2061" s="213" t="s">
        <v>2655</v>
      </c>
      <c r="D2061" s="213" t="s">
        <v>149</v>
      </c>
      <c r="E2061" s="214" t="s">
        <v>2656</v>
      </c>
      <c r="F2061" s="215" t="s">
        <v>2657</v>
      </c>
      <c r="G2061" s="216" t="s">
        <v>443</v>
      </c>
      <c r="H2061" s="217">
        <v>10.300000000000001</v>
      </c>
      <c r="I2061" s="218"/>
      <c r="J2061" s="219">
        <f>ROUND(I2061*H2061,2)</f>
        <v>0</v>
      </c>
      <c r="K2061" s="215" t="s">
        <v>153</v>
      </c>
      <c r="L2061" s="71"/>
      <c r="M2061" s="220" t="s">
        <v>21</v>
      </c>
      <c r="N2061" s="221" t="s">
        <v>43</v>
      </c>
      <c r="O2061" s="46"/>
      <c r="P2061" s="222">
        <f>O2061*H2061</f>
        <v>0</v>
      </c>
      <c r="Q2061" s="222">
        <v>0</v>
      </c>
      <c r="R2061" s="222">
        <f>Q2061*H2061</f>
        <v>0</v>
      </c>
      <c r="S2061" s="222">
        <v>0</v>
      </c>
      <c r="T2061" s="223">
        <f>S2061*H2061</f>
        <v>0</v>
      </c>
      <c r="AR2061" s="23" t="s">
        <v>248</v>
      </c>
      <c r="AT2061" s="23" t="s">
        <v>149</v>
      </c>
      <c r="AU2061" s="23" t="s">
        <v>84</v>
      </c>
      <c r="AY2061" s="23" t="s">
        <v>147</v>
      </c>
      <c r="BE2061" s="224">
        <f>IF(N2061="základní",J2061,0)</f>
        <v>0</v>
      </c>
      <c r="BF2061" s="224">
        <f>IF(N2061="snížená",J2061,0)</f>
        <v>0</v>
      </c>
      <c r="BG2061" s="224">
        <f>IF(N2061="zákl. přenesená",J2061,0)</f>
        <v>0</v>
      </c>
      <c r="BH2061" s="224">
        <f>IF(N2061="sníž. přenesená",J2061,0)</f>
        <v>0</v>
      </c>
      <c r="BI2061" s="224">
        <f>IF(N2061="nulová",J2061,0)</f>
        <v>0</v>
      </c>
      <c r="BJ2061" s="23" t="s">
        <v>77</v>
      </c>
      <c r="BK2061" s="224">
        <f>ROUND(I2061*H2061,2)</f>
        <v>0</v>
      </c>
      <c r="BL2061" s="23" t="s">
        <v>248</v>
      </c>
      <c r="BM2061" s="23" t="s">
        <v>2658</v>
      </c>
    </row>
    <row r="2062" s="1" customFormat="1">
      <c r="B2062" s="45"/>
      <c r="C2062" s="73"/>
      <c r="D2062" s="225" t="s">
        <v>156</v>
      </c>
      <c r="E2062" s="73"/>
      <c r="F2062" s="226" t="s">
        <v>2653</v>
      </c>
      <c r="G2062" s="73"/>
      <c r="H2062" s="73"/>
      <c r="I2062" s="184"/>
      <c r="J2062" s="73"/>
      <c r="K2062" s="73"/>
      <c r="L2062" s="71"/>
      <c r="M2062" s="227"/>
      <c r="N2062" s="46"/>
      <c r="O2062" s="46"/>
      <c r="P2062" s="46"/>
      <c r="Q2062" s="46"/>
      <c r="R2062" s="46"/>
      <c r="S2062" s="46"/>
      <c r="T2062" s="94"/>
      <c r="AT2062" s="23" t="s">
        <v>156</v>
      </c>
      <c r="AU2062" s="23" t="s">
        <v>84</v>
      </c>
    </row>
    <row r="2063" s="11" customFormat="1">
      <c r="B2063" s="228"/>
      <c r="C2063" s="229"/>
      <c r="D2063" s="225" t="s">
        <v>158</v>
      </c>
      <c r="E2063" s="230" t="s">
        <v>21</v>
      </c>
      <c r="F2063" s="231" t="s">
        <v>2659</v>
      </c>
      <c r="G2063" s="229"/>
      <c r="H2063" s="230" t="s">
        <v>21</v>
      </c>
      <c r="I2063" s="232"/>
      <c r="J2063" s="229"/>
      <c r="K2063" s="229"/>
      <c r="L2063" s="233"/>
      <c r="M2063" s="234"/>
      <c r="N2063" s="235"/>
      <c r="O2063" s="235"/>
      <c r="P2063" s="235"/>
      <c r="Q2063" s="235"/>
      <c r="R2063" s="235"/>
      <c r="S2063" s="235"/>
      <c r="T2063" s="236"/>
      <c r="AT2063" s="237" t="s">
        <v>158</v>
      </c>
      <c r="AU2063" s="237" t="s">
        <v>84</v>
      </c>
      <c r="AV2063" s="11" t="s">
        <v>77</v>
      </c>
      <c r="AW2063" s="11" t="s">
        <v>35</v>
      </c>
      <c r="AX2063" s="11" t="s">
        <v>72</v>
      </c>
      <c r="AY2063" s="237" t="s">
        <v>147</v>
      </c>
    </row>
    <row r="2064" s="12" customFormat="1">
      <c r="B2064" s="238"/>
      <c r="C2064" s="239"/>
      <c r="D2064" s="225" t="s">
        <v>158</v>
      </c>
      <c r="E2064" s="240" t="s">
        <v>21</v>
      </c>
      <c r="F2064" s="241" t="s">
        <v>2660</v>
      </c>
      <c r="G2064" s="239"/>
      <c r="H2064" s="242">
        <v>9.1999999999999993</v>
      </c>
      <c r="I2064" s="243"/>
      <c r="J2064" s="239"/>
      <c r="K2064" s="239"/>
      <c r="L2064" s="244"/>
      <c r="M2064" s="245"/>
      <c r="N2064" s="246"/>
      <c r="O2064" s="246"/>
      <c r="P2064" s="246"/>
      <c r="Q2064" s="246"/>
      <c r="R2064" s="246"/>
      <c r="S2064" s="246"/>
      <c r="T2064" s="247"/>
      <c r="AT2064" s="248" t="s">
        <v>158</v>
      </c>
      <c r="AU2064" s="248" t="s">
        <v>84</v>
      </c>
      <c r="AV2064" s="12" t="s">
        <v>84</v>
      </c>
      <c r="AW2064" s="12" t="s">
        <v>35</v>
      </c>
      <c r="AX2064" s="12" t="s">
        <v>72</v>
      </c>
      <c r="AY2064" s="248" t="s">
        <v>147</v>
      </c>
    </row>
    <row r="2065" s="12" customFormat="1">
      <c r="B2065" s="238"/>
      <c r="C2065" s="239"/>
      <c r="D2065" s="225" t="s">
        <v>158</v>
      </c>
      <c r="E2065" s="240" t="s">
        <v>21</v>
      </c>
      <c r="F2065" s="241" t="s">
        <v>2661</v>
      </c>
      <c r="G2065" s="239"/>
      <c r="H2065" s="242">
        <v>1.1000000000000001</v>
      </c>
      <c r="I2065" s="243"/>
      <c r="J2065" s="239"/>
      <c r="K2065" s="239"/>
      <c r="L2065" s="244"/>
      <c r="M2065" s="245"/>
      <c r="N2065" s="246"/>
      <c r="O2065" s="246"/>
      <c r="P2065" s="246"/>
      <c r="Q2065" s="246"/>
      <c r="R2065" s="246"/>
      <c r="S2065" s="246"/>
      <c r="T2065" s="247"/>
      <c r="AT2065" s="248" t="s">
        <v>158</v>
      </c>
      <c r="AU2065" s="248" t="s">
        <v>84</v>
      </c>
      <c r="AV2065" s="12" t="s">
        <v>84</v>
      </c>
      <c r="AW2065" s="12" t="s">
        <v>35</v>
      </c>
      <c r="AX2065" s="12" t="s">
        <v>72</v>
      </c>
      <c r="AY2065" s="248" t="s">
        <v>147</v>
      </c>
    </row>
    <row r="2066" s="13" customFormat="1">
      <c r="B2066" s="249"/>
      <c r="C2066" s="250"/>
      <c r="D2066" s="225" t="s">
        <v>158</v>
      </c>
      <c r="E2066" s="251" t="s">
        <v>21</v>
      </c>
      <c r="F2066" s="252" t="s">
        <v>161</v>
      </c>
      <c r="G2066" s="250"/>
      <c r="H2066" s="253">
        <v>10.300000000000001</v>
      </c>
      <c r="I2066" s="254"/>
      <c r="J2066" s="250"/>
      <c r="K2066" s="250"/>
      <c r="L2066" s="255"/>
      <c r="M2066" s="256"/>
      <c r="N2066" s="257"/>
      <c r="O2066" s="257"/>
      <c r="P2066" s="257"/>
      <c r="Q2066" s="257"/>
      <c r="R2066" s="257"/>
      <c r="S2066" s="257"/>
      <c r="T2066" s="258"/>
      <c r="AT2066" s="259" t="s">
        <v>158</v>
      </c>
      <c r="AU2066" s="259" t="s">
        <v>84</v>
      </c>
      <c r="AV2066" s="13" t="s">
        <v>154</v>
      </c>
      <c r="AW2066" s="13" t="s">
        <v>35</v>
      </c>
      <c r="AX2066" s="13" t="s">
        <v>77</v>
      </c>
      <c r="AY2066" s="259" t="s">
        <v>147</v>
      </c>
    </row>
    <row r="2067" s="1" customFormat="1" ht="25.5" customHeight="1">
      <c r="B2067" s="45"/>
      <c r="C2067" s="260" t="s">
        <v>2662</v>
      </c>
      <c r="D2067" s="260" t="s">
        <v>237</v>
      </c>
      <c r="E2067" s="261" t="s">
        <v>2663</v>
      </c>
      <c r="F2067" s="262" t="s">
        <v>2664</v>
      </c>
      <c r="G2067" s="263" t="s">
        <v>443</v>
      </c>
      <c r="H2067" s="264">
        <v>11.33</v>
      </c>
      <c r="I2067" s="265"/>
      <c r="J2067" s="266">
        <f>ROUND(I2067*H2067,2)</f>
        <v>0</v>
      </c>
      <c r="K2067" s="262" t="s">
        <v>21</v>
      </c>
      <c r="L2067" s="267"/>
      <c r="M2067" s="268" t="s">
        <v>21</v>
      </c>
      <c r="N2067" s="269" t="s">
        <v>43</v>
      </c>
      <c r="O2067" s="46"/>
      <c r="P2067" s="222">
        <f>O2067*H2067</f>
        <v>0</v>
      </c>
      <c r="Q2067" s="222">
        <v>4.0000000000000003E-05</v>
      </c>
      <c r="R2067" s="222">
        <f>Q2067*H2067</f>
        <v>0.00045320000000000007</v>
      </c>
      <c r="S2067" s="222">
        <v>0</v>
      </c>
      <c r="T2067" s="223">
        <f>S2067*H2067</f>
        <v>0</v>
      </c>
      <c r="AR2067" s="23" t="s">
        <v>347</v>
      </c>
      <c r="AT2067" s="23" t="s">
        <v>237</v>
      </c>
      <c r="AU2067" s="23" t="s">
        <v>84</v>
      </c>
      <c r="AY2067" s="23" t="s">
        <v>147</v>
      </c>
      <c r="BE2067" s="224">
        <f>IF(N2067="základní",J2067,0)</f>
        <v>0</v>
      </c>
      <c r="BF2067" s="224">
        <f>IF(N2067="snížená",J2067,0)</f>
        <v>0</v>
      </c>
      <c r="BG2067" s="224">
        <f>IF(N2067="zákl. přenesená",J2067,0)</f>
        <v>0</v>
      </c>
      <c r="BH2067" s="224">
        <f>IF(N2067="sníž. přenesená",J2067,0)</f>
        <v>0</v>
      </c>
      <c r="BI2067" s="224">
        <f>IF(N2067="nulová",J2067,0)</f>
        <v>0</v>
      </c>
      <c r="BJ2067" s="23" t="s">
        <v>77</v>
      </c>
      <c r="BK2067" s="224">
        <f>ROUND(I2067*H2067,2)</f>
        <v>0</v>
      </c>
      <c r="BL2067" s="23" t="s">
        <v>248</v>
      </c>
      <c r="BM2067" s="23" t="s">
        <v>2665</v>
      </c>
    </row>
    <row r="2068" s="12" customFormat="1">
      <c r="B2068" s="238"/>
      <c r="C2068" s="239"/>
      <c r="D2068" s="225" t="s">
        <v>158</v>
      </c>
      <c r="E2068" s="239"/>
      <c r="F2068" s="241" t="s">
        <v>2666</v>
      </c>
      <c r="G2068" s="239"/>
      <c r="H2068" s="242">
        <v>11.33</v>
      </c>
      <c r="I2068" s="243"/>
      <c r="J2068" s="239"/>
      <c r="K2068" s="239"/>
      <c r="L2068" s="244"/>
      <c r="M2068" s="245"/>
      <c r="N2068" s="246"/>
      <c r="O2068" s="246"/>
      <c r="P2068" s="246"/>
      <c r="Q2068" s="246"/>
      <c r="R2068" s="246"/>
      <c r="S2068" s="246"/>
      <c r="T2068" s="247"/>
      <c r="AT2068" s="248" t="s">
        <v>158</v>
      </c>
      <c r="AU2068" s="248" t="s">
        <v>84</v>
      </c>
      <c r="AV2068" s="12" t="s">
        <v>84</v>
      </c>
      <c r="AW2068" s="12" t="s">
        <v>6</v>
      </c>
      <c r="AX2068" s="12" t="s">
        <v>77</v>
      </c>
      <c r="AY2068" s="248" t="s">
        <v>147</v>
      </c>
    </row>
    <row r="2069" s="1" customFormat="1" ht="25.5" customHeight="1">
      <c r="B2069" s="45"/>
      <c r="C2069" s="213" t="s">
        <v>2667</v>
      </c>
      <c r="D2069" s="213" t="s">
        <v>149</v>
      </c>
      <c r="E2069" s="214" t="s">
        <v>2668</v>
      </c>
      <c r="F2069" s="215" t="s">
        <v>2669</v>
      </c>
      <c r="G2069" s="216" t="s">
        <v>443</v>
      </c>
      <c r="H2069" s="217">
        <v>11.4</v>
      </c>
      <c r="I2069" s="218"/>
      <c r="J2069" s="219">
        <f>ROUND(I2069*H2069,2)</f>
        <v>0</v>
      </c>
      <c r="K2069" s="215" t="s">
        <v>153</v>
      </c>
      <c r="L2069" s="71"/>
      <c r="M2069" s="220" t="s">
        <v>21</v>
      </c>
      <c r="N2069" s="221" t="s">
        <v>43</v>
      </c>
      <c r="O2069" s="46"/>
      <c r="P2069" s="222">
        <f>O2069*H2069</f>
        <v>0</v>
      </c>
      <c r="Q2069" s="222">
        <v>0.00020000000000000001</v>
      </c>
      <c r="R2069" s="222">
        <f>Q2069*H2069</f>
        <v>0.0022800000000000003</v>
      </c>
      <c r="S2069" s="222">
        <v>0</v>
      </c>
      <c r="T2069" s="223">
        <f>S2069*H2069</f>
        <v>0</v>
      </c>
      <c r="AR2069" s="23" t="s">
        <v>248</v>
      </c>
      <c r="AT2069" s="23" t="s">
        <v>149</v>
      </c>
      <c r="AU2069" s="23" t="s">
        <v>84</v>
      </c>
      <c r="AY2069" s="23" t="s">
        <v>147</v>
      </c>
      <c r="BE2069" s="224">
        <f>IF(N2069="základní",J2069,0)</f>
        <v>0</v>
      </c>
      <c r="BF2069" s="224">
        <f>IF(N2069="snížená",J2069,0)</f>
        <v>0</v>
      </c>
      <c r="BG2069" s="224">
        <f>IF(N2069="zákl. přenesená",J2069,0)</f>
        <v>0</v>
      </c>
      <c r="BH2069" s="224">
        <f>IF(N2069="sníž. přenesená",J2069,0)</f>
        <v>0</v>
      </c>
      <c r="BI2069" s="224">
        <f>IF(N2069="nulová",J2069,0)</f>
        <v>0</v>
      </c>
      <c r="BJ2069" s="23" t="s">
        <v>77</v>
      </c>
      <c r="BK2069" s="224">
        <f>ROUND(I2069*H2069,2)</f>
        <v>0</v>
      </c>
      <c r="BL2069" s="23" t="s">
        <v>248</v>
      </c>
      <c r="BM2069" s="23" t="s">
        <v>2670</v>
      </c>
    </row>
    <row r="2070" s="1" customFormat="1">
      <c r="B2070" s="45"/>
      <c r="C2070" s="73"/>
      <c r="D2070" s="225" t="s">
        <v>156</v>
      </c>
      <c r="E2070" s="73"/>
      <c r="F2070" s="226" t="s">
        <v>2653</v>
      </c>
      <c r="G2070" s="73"/>
      <c r="H2070" s="73"/>
      <c r="I2070" s="184"/>
      <c r="J2070" s="73"/>
      <c r="K2070" s="73"/>
      <c r="L2070" s="71"/>
      <c r="M2070" s="227"/>
      <c r="N2070" s="46"/>
      <c r="O2070" s="46"/>
      <c r="P2070" s="46"/>
      <c r="Q2070" s="46"/>
      <c r="R2070" s="46"/>
      <c r="S2070" s="46"/>
      <c r="T2070" s="94"/>
      <c r="AT2070" s="23" t="s">
        <v>156</v>
      </c>
      <c r="AU2070" s="23" t="s">
        <v>84</v>
      </c>
    </row>
    <row r="2071" s="11" customFormat="1">
      <c r="B2071" s="228"/>
      <c r="C2071" s="229"/>
      <c r="D2071" s="225" t="s">
        <v>158</v>
      </c>
      <c r="E2071" s="230" t="s">
        <v>21</v>
      </c>
      <c r="F2071" s="231" t="s">
        <v>2671</v>
      </c>
      <c r="G2071" s="229"/>
      <c r="H2071" s="230" t="s">
        <v>21</v>
      </c>
      <c r="I2071" s="232"/>
      <c r="J2071" s="229"/>
      <c r="K2071" s="229"/>
      <c r="L2071" s="233"/>
      <c r="M2071" s="234"/>
      <c r="N2071" s="235"/>
      <c r="O2071" s="235"/>
      <c r="P2071" s="235"/>
      <c r="Q2071" s="235"/>
      <c r="R2071" s="235"/>
      <c r="S2071" s="235"/>
      <c r="T2071" s="236"/>
      <c r="AT2071" s="237" t="s">
        <v>158</v>
      </c>
      <c r="AU2071" s="237" t="s">
        <v>84</v>
      </c>
      <c r="AV2071" s="11" t="s">
        <v>77</v>
      </c>
      <c r="AW2071" s="11" t="s">
        <v>35</v>
      </c>
      <c r="AX2071" s="11" t="s">
        <v>72</v>
      </c>
      <c r="AY2071" s="237" t="s">
        <v>147</v>
      </c>
    </row>
    <row r="2072" s="12" customFormat="1">
      <c r="B2072" s="238"/>
      <c r="C2072" s="239"/>
      <c r="D2072" s="225" t="s">
        <v>158</v>
      </c>
      <c r="E2072" s="240" t="s">
        <v>21</v>
      </c>
      <c r="F2072" s="241" t="s">
        <v>2672</v>
      </c>
      <c r="G2072" s="239"/>
      <c r="H2072" s="242">
        <v>11.4</v>
      </c>
      <c r="I2072" s="243"/>
      <c r="J2072" s="239"/>
      <c r="K2072" s="239"/>
      <c r="L2072" s="244"/>
      <c r="M2072" s="245"/>
      <c r="N2072" s="246"/>
      <c r="O2072" s="246"/>
      <c r="P2072" s="246"/>
      <c r="Q2072" s="246"/>
      <c r="R2072" s="246"/>
      <c r="S2072" s="246"/>
      <c r="T2072" s="247"/>
      <c r="AT2072" s="248" t="s">
        <v>158</v>
      </c>
      <c r="AU2072" s="248" t="s">
        <v>84</v>
      </c>
      <c r="AV2072" s="12" t="s">
        <v>84</v>
      </c>
      <c r="AW2072" s="12" t="s">
        <v>35</v>
      </c>
      <c r="AX2072" s="12" t="s">
        <v>72</v>
      </c>
      <c r="AY2072" s="248" t="s">
        <v>147</v>
      </c>
    </row>
    <row r="2073" s="13" customFormat="1">
      <c r="B2073" s="249"/>
      <c r="C2073" s="250"/>
      <c r="D2073" s="225" t="s">
        <v>158</v>
      </c>
      <c r="E2073" s="251" t="s">
        <v>21</v>
      </c>
      <c r="F2073" s="252" t="s">
        <v>161</v>
      </c>
      <c r="G2073" s="250"/>
      <c r="H2073" s="253">
        <v>11.4</v>
      </c>
      <c r="I2073" s="254"/>
      <c r="J2073" s="250"/>
      <c r="K2073" s="250"/>
      <c r="L2073" s="255"/>
      <c r="M2073" s="256"/>
      <c r="N2073" s="257"/>
      <c r="O2073" s="257"/>
      <c r="P2073" s="257"/>
      <c r="Q2073" s="257"/>
      <c r="R2073" s="257"/>
      <c r="S2073" s="257"/>
      <c r="T2073" s="258"/>
      <c r="AT2073" s="259" t="s">
        <v>158</v>
      </c>
      <c r="AU2073" s="259" t="s">
        <v>84</v>
      </c>
      <c r="AV2073" s="13" t="s">
        <v>154</v>
      </c>
      <c r="AW2073" s="13" t="s">
        <v>35</v>
      </c>
      <c r="AX2073" s="13" t="s">
        <v>77</v>
      </c>
      <c r="AY2073" s="259" t="s">
        <v>147</v>
      </c>
    </row>
    <row r="2074" s="1" customFormat="1" ht="16.5" customHeight="1">
      <c r="B2074" s="45"/>
      <c r="C2074" s="260" t="s">
        <v>2673</v>
      </c>
      <c r="D2074" s="260" t="s">
        <v>237</v>
      </c>
      <c r="E2074" s="261" t="s">
        <v>2674</v>
      </c>
      <c r="F2074" s="262" t="s">
        <v>2675</v>
      </c>
      <c r="G2074" s="263" t="s">
        <v>443</v>
      </c>
      <c r="H2074" s="264">
        <v>11.4</v>
      </c>
      <c r="I2074" s="265"/>
      <c r="J2074" s="266">
        <f>ROUND(I2074*H2074,2)</f>
        <v>0</v>
      </c>
      <c r="K2074" s="262" t="s">
        <v>153</v>
      </c>
      <c r="L2074" s="267"/>
      <c r="M2074" s="268" t="s">
        <v>21</v>
      </c>
      <c r="N2074" s="269" t="s">
        <v>43</v>
      </c>
      <c r="O2074" s="46"/>
      <c r="P2074" s="222">
        <f>O2074*H2074</f>
        <v>0</v>
      </c>
      <c r="Q2074" s="222">
        <v>6.0000000000000002E-05</v>
      </c>
      <c r="R2074" s="222">
        <f>Q2074*H2074</f>
        <v>0.00068400000000000004</v>
      </c>
      <c r="S2074" s="222">
        <v>0</v>
      </c>
      <c r="T2074" s="223">
        <f>S2074*H2074</f>
        <v>0</v>
      </c>
      <c r="AR2074" s="23" t="s">
        <v>347</v>
      </c>
      <c r="AT2074" s="23" t="s">
        <v>237</v>
      </c>
      <c r="AU2074" s="23" t="s">
        <v>84</v>
      </c>
      <c r="AY2074" s="23" t="s">
        <v>147</v>
      </c>
      <c r="BE2074" s="224">
        <f>IF(N2074="základní",J2074,0)</f>
        <v>0</v>
      </c>
      <c r="BF2074" s="224">
        <f>IF(N2074="snížená",J2074,0)</f>
        <v>0</v>
      </c>
      <c r="BG2074" s="224">
        <f>IF(N2074="zákl. přenesená",J2074,0)</f>
        <v>0</v>
      </c>
      <c r="BH2074" s="224">
        <f>IF(N2074="sníž. přenesená",J2074,0)</f>
        <v>0</v>
      </c>
      <c r="BI2074" s="224">
        <f>IF(N2074="nulová",J2074,0)</f>
        <v>0</v>
      </c>
      <c r="BJ2074" s="23" t="s">
        <v>77</v>
      </c>
      <c r="BK2074" s="224">
        <f>ROUND(I2074*H2074,2)</f>
        <v>0</v>
      </c>
      <c r="BL2074" s="23" t="s">
        <v>248</v>
      </c>
      <c r="BM2074" s="23" t="s">
        <v>2676</v>
      </c>
    </row>
    <row r="2075" s="1" customFormat="1" ht="38.25" customHeight="1">
      <c r="B2075" s="45"/>
      <c r="C2075" s="213" t="s">
        <v>2677</v>
      </c>
      <c r="D2075" s="213" t="s">
        <v>149</v>
      </c>
      <c r="E2075" s="214" t="s">
        <v>2678</v>
      </c>
      <c r="F2075" s="215" t="s">
        <v>2679</v>
      </c>
      <c r="G2075" s="216" t="s">
        <v>221</v>
      </c>
      <c r="H2075" s="217">
        <v>2.008</v>
      </c>
      <c r="I2075" s="218"/>
      <c r="J2075" s="219">
        <f>ROUND(I2075*H2075,2)</f>
        <v>0</v>
      </c>
      <c r="K2075" s="215" t="s">
        <v>153</v>
      </c>
      <c r="L2075" s="71"/>
      <c r="M2075" s="220" t="s">
        <v>21</v>
      </c>
      <c r="N2075" s="221" t="s">
        <v>43</v>
      </c>
      <c r="O2075" s="46"/>
      <c r="P2075" s="222">
        <f>O2075*H2075</f>
        <v>0</v>
      </c>
      <c r="Q2075" s="222">
        <v>0</v>
      </c>
      <c r="R2075" s="222">
        <f>Q2075*H2075</f>
        <v>0</v>
      </c>
      <c r="S2075" s="222">
        <v>0</v>
      </c>
      <c r="T2075" s="223">
        <f>S2075*H2075</f>
        <v>0</v>
      </c>
      <c r="AR2075" s="23" t="s">
        <v>248</v>
      </c>
      <c r="AT2075" s="23" t="s">
        <v>149</v>
      </c>
      <c r="AU2075" s="23" t="s">
        <v>84</v>
      </c>
      <c r="AY2075" s="23" t="s">
        <v>147</v>
      </c>
      <c r="BE2075" s="224">
        <f>IF(N2075="základní",J2075,0)</f>
        <v>0</v>
      </c>
      <c r="BF2075" s="224">
        <f>IF(N2075="snížená",J2075,0)</f>
        <v>0</v>
      </c>
      <c r="BG2075" s="224">
        <f>IF(N2075="zákl. přenesená",J2075,0)</f>
        <v>0</v>
      </c>
      <c r="BH2075" s="224">
        <f>IF(N2075="sníž. přenesená",J2075,0)</f>
        <v>0</v>
      </c>
      <c r="BI2075" s="224">
        <f>IF(N2075="nulová",J2075,0)</f>
        <v>0</v>
      </c>
      <c r="BJ2075" s="23" t="s">
        <v>77</v>
      </c>
      <c r="BK2075" s="224">
        <f>ROUND(I2075*H2075,2)</f>
        <v>0</v>
      </c>
      <c r="BL2075" s="23" t="s">
        <v>248</v>
      </c>
      <c r="BM2075" s="23" t="s">
        <v>2680</v>
      </c>
    </row>
    <row r="2076" s="1" customFormat="1">
      <c r="B2076" s="45"/>
      <c r="C2076" s="73"/>
      <c r="D2076" s="225" t="s">
        <v>156</v>
      </c>
      <c r="E2076" s="73"/>
      <c r="F2076" s="226" t="s">
        <v>1210</v>
      </c>
      <c r="G2076" s="73"/>
      <c r="H2076" s="73"/>
      <c r="I2076" s="184"/>
      <c r="J2076" s="73"/>
      <c r="K2076" s="73"/>
      <c r="L2076" s="71"/>
      <c r="M2076" s="227"/>
      <c r="N2076" s="46"/>
      <c r="O2076" s="46"/>
      <c r="P2076" s="46"/>
      <c r="Q2076" s="46"/>
      <c r="R2076" s="46"/>
      <c r="S2076" s="46"/>
      <c r="T2076" s="94"/>
      <c r="AT2076" s="23" t="s">
        <v>156</v>
      </c>
      <c r="AU2076" s="23" t="s">
        <v>84</v>
      </c>
    </row>
    <row r="2077" s="1" customFormat="1" ht="38.25" customHeight="1">
      <c r="B2077" s="45"/>
      <c r="C2077" s="213" t="s">
        <v>2681</v>
      </c>
      <c r="D2077" s="213" t="s">
        <v>149</v>
      </c>
      <c r="E2077" s="214" t="s">
        <v>2682</v>
      </c>
      <c r="F2077" s="215" t="s">
        <v>2683</v>
      </c>
      <c r="G2077" s="216" t="s">
        <v>221</v>
      </c>
      <c r="H2077" s="217">
        <v>2.008</v>
      </c>
      <c r="I2077" s="218"/>
      <c r="J2077" s="219">
        <f>ROUND(I2077*H2077,2)</f>
        <v>0</v>
      </c>
      <c r="K2077" s="215" t="s">
        <v>153</v>
      </c>
      <c r="L2077" s="71"/>
      <c r="M2077" s="220" t="s">
        <v>21</v>
      </c>
      <c r="N2077" s="221" t="s">
        <v>43</v>
      </c>
      <c r="O2077" s="46"/>
      <c r="P2077" s="222">
        <f>O2077*H2077</f>
        <v>0</v>
      </c>
      <c r="Q2077" s="222">
        <v>0</v>
      </c>
      <c r="R2077" s="222">
        <f>Q2077*H2077</f>
        <v>0</v>
      </c>
      <c r="S2077" s="222">
        <v>0</v>
      </c>
      <c r="T2077" s="223">
        <f>S2077*H2077</f>
        <v>0</v>
      </c>
      <c r="AR2077" s="23" t="s">
        <v>248</v>
      </c>
      <c r="AT2077" s="23" t="s">
        <v>149</v>
      </c>
      <c r="AU2077" s="23" t="s">
        <v>84</v>
      </c>
      <c r="AY2077" s="23" t="s">
        <v>147</v>
      </c>
      <c r="BE2077" s="224">
        <f>IF(N2077="základní",J2077,0)</f>
        <v>0</v>
      </c>
      <c r="BF2077" s="224">
        <f>IF(N2077="snížená",J2077,0)</f>
        <v>0</v>
      </c>
      <c r="BG2077" s="224">
        <f>IF(N2077="zákl. přenesená",J2077,0)</f>
        <v>0</v>
      </c>
      <c r="BH2077" s="224">
        <f>IF(N2077="sníž. přenesená",J2077,0)</f>
        <v>0</v>
      </c>
      <c r="BI2077" s="224">
        <f>IF(N2077="nulová",J2077,0)</f>
        <v>0</v>
      </c>
      <c r="BJ2077" s="23" t="s">
        <v>77</v>
      </c>
      <c r="BK2077" s="224">
        <f>ROUND(I2077*H2077,2)</f>
        <v>0</v>
      </c>
      <c r="BL2077" s="23" t="s">
        <v>248</v>
      </c>
      <c r="BM2077" s="23" t="s">
        <v>2684</v>
      </c>
    </row>
    <row r="2078" s="1" customFormat="1">
      <c r="B2078" s="45"/>
      <c r="C2078" s="73"/>
      <c r="D2078" s="225" t="s">
        <v>156</v>
      </c>
      <c r="E2078" s="73"/>
      <c r="F2078" s="226" t="s">
        <v>1210</v>
      </c>
      <c r="G2078" s="73"/>
      <c r="H2078" s="73"/>
      <c r="I2078" s="184"/>
      <c r="J2078" s="73"/>
      <c r="K2078" s="73"/>
      <c r="L2078" s="71"/>
      <c r="M2078" s="227"/>
      <c r="N2078" s="46"/>
      <c r="O2078" s="46"/>
      <c r="P2078" s="46"/>
      <c r="Q2078" s="46"/>
      <c r="R2078" s="46"/>
      <c r="S2078" s="46"/>
      <c r="T2078" s="94"/>
      <c r="AT2078" s="23" t="s">
        <v>156</v>
      </c>
      <c r="AU2078" s="23" t="s">
        <v>84</v>
      </c>
    </row>
    <row r="2079" s="10" customFormat="1" ht="29.88" customHeight="1">
      <c r="B2079" s="197"/>
      <c r="C2079" s="198"/>
      <c r="D2079" s="199" t="s">
        <v>71</v>
      </c>
      <c r="E2079" s="211" t="s">
        <v>2685</v>
      </c>
      <c r="F2079" s="211" t="s">
        <v>2686</v>
      </c>
      <c r="G2079" s="198"/>
      <c r="H2079" s="198"/>
      <c r="I2079" s="201"/>
      <c r="J2079" s="212">
        <f>BK2079</f>
        <v>0</v>
      </c>
      <c r="K2079" s="198"/>
      <c r="L2079" s="203"/>
      <c r="M2079" s="204"/>
      <c r="N2079" s="205"/>
      <c r="O2079" s="205"/>
      <c r="P2079" s="206">
        <f>SUM(P2080:P2147)</f>
        <v>0</v>
      </c>
      <c r="Q2079" s="205"/>
      <c r="R2079" s="206">
        <f>SUM(R2080:R2147)</f>
        <v>4.4141334999999993</v>
      </c>
      <c r="S2079" s="205"/>
      <c r="T2079" s="207">
        <f>SUM(T2080:T2147)</f>
        <v>0.84190799999999999</v>
      </c>
      <c r="AR2079" s="208" t="s">
        <v>84</v>
      </c>
      <c r="AT2079" s="209" t="s">
        <v>71</v>
      </c>
      <c r="AU2079" s="209" t="s">
        <v>77</v>
      </c>
      <c r="AY2079" s="208" t="s">
        <v>147</v>
      </c>
      <c r="BK2079" s="210">
        <f>SUM(BK2080:BK2147)</f>
        <v>0</v>
      </c>
    </row>
    <row r="2080" s="1" customFormat="1" ht="25.5" customHeight="1">
      <c r="B2080" s="45"/>
      <c r="C2080" s="213" t="s">
        <v>2687</v>
      </c>
      <c r="D2080" s="213" t="s">
        <v>149</v>
      </c>
      <c r="E2080" s="214" t="s">
        <v>2688</v>
      </c>
      <c r="F2080" s="215" t="s">
        <v>2689</v>
      </c>
      <c r="G2080" s="216" t="s">
        <v>152</v>
      </c>
      <c r="H2080" s="217">
        <v>263.26999999999998</v>
      </c>
      <c r="I2080" s="218"/>
      <c r="J2080" s="219">
        <f>ROUND(I2080*H2080,2)</f>
        <v>0</v>
      </c>
      <c r="K2080" s="215" t="s">
        <v>153</v>
      </c>
      <c r="L2080" s="71"/>
      <c r="M2080" s="220" t="s">
        <v>21</v>
      </c>
      <c r="N2080" s="221" t="s">
        <v>43</v>
      </c>
      <c r="O2080" s="46"/>
      <c r="P2080" s="222">
        <f>O2080*H2080</f>
        <v>0</v>
      </c>
      <c r="Q2080" s="222">
        <v>0</v>
      </c>
      <c r="R2080" s="222">
        <f>Q2080*H2080</f>
        <v>0</v>
      </c>
      <c r="S2080" s="222">
        <v>0</v>
      </c>
      <c r="T2080" s="223">
        <f>S2080*H2080</f>
        <v>0</v>
      </c>
      <c r="AR2080" s="23" t="s">
        <v>248</v>
      </c>
      <c r="AT2080" s="23" t="s">
        <v>149</v>
      </c>
      <c r="AU2080" s="23" t="s">
        <v>84</v>
      </c>
      <c r="AY2080" s="23" t="s">
        <v>147</v>
      </c>
      <c r="BE2080" s="224">
        <f>IF(N2080="základní",J2080,0)</f>
        <v>0</v>
      </c>
      <c r="BF2080" s="224">
        <f>IF(N2080="snížená",J2080,0)</f>
        <v>0</v>
      </c>
      <c r="BG2080" s="224">
        <f>IF(N2080="zákl. přenesená",J2080,0)</f>
        <v>0</v>
      </c>
      <c r="BH2080" s="224">
        <f>IF(N2080="sníž. přenesená",J2080,0)</f>
        <v>0</v>
      </c>
      <c r="BI2080" s="224">
        <f>IF(N2080="nulová",J2080,0)</f>
        <v>0</v>
      </c>
      <c r="BJ2080" s="23" t="s">
        <v>77</v>
      </c>
      <c r="BK2080" s="224">
        <f>ROUND(I2080*H2080,2)</f>
        <v>0</v>
      </c>
      <c r="BL2080" s="23" t="s">
        <v>248</v>
      </c>
      <c r="BM2080" s="23" t="s">
        <v>2690</v>
      </c>
    </row>
    <row r="2081" s="1" customFormat="1">
      <c r="B2081" s="45"/>
      <c r="C2081" s="73"/>
      <c r="D2081" s="225" t="s">
        <v>156</v>
      </c>
      <c r="E2081" s="73"/>
      <c r="F2081" s="226" t="s">
        <v>2691</v>
      </c>
      <c r="G2081" s="73"/>
      <c r="H2081" s="73"/>
      <c r="I2081" s="184"/>
      <c r="J2081" s="73"/>
      <c r="K2081" s="73"/>
      <c r="L2081" s="71"/>
      <c r="M2081" s="227"/>
      <c r="N2081" s="46"/>
      <c r="O2081" s="46"/>
      <c r="P2081" s="46"/>
      <c r="Q2081" s="46"/>
      <c r="R2081" s="46"/>
      <c r="S2081" s="46"/>
      <c r="T2081" s="94"/>
      <c r="AT2081" s="23" t="s">
        <v>156</v>
      </c>
      <c r="AU2081" s="23" t="s">
        <v>84</v>
      </c>
    </row>
    <row r="2082" s="11" customFormat="1">
      <c r="B2082" s="228"/>
      <c r="C2082" s="229"/>
      <c r="D2082" s="225" t="s">
        <v>158</v>
      </c>
      <c r="E2082" s="230" t="s">
        <v>21</v>
      </c>
      <c r="F2082" s="231" t="s">
        <v>1005</v>
      </c>
      <c r="G2082" s="229"/>
      <c r="H2082" s="230" t="s">
        <v>21</v>
      </c>
      <c r="I2082" s="232"/>
      <c r="J2082" s="229"/>
      <c r="K2082" s="229"/>
      <c r="L2082" s="233"/>
      <c r="M2082" s="234"/>
      <c r="N2082" s="235"/>
      <c r="O2082" s="235"/>
      <c r="P2082" s="235"/>
      <c r="Q2082" s="235"/>
      <c r="R2082" s="235"/>
      <c r="S2082" s="235"/>
      <c r="T2082" s="236"/>
      <c r="AT2082" s="237" t="s">
        <v>158</v>
      </c>
      <c r="AU2082" s="237" t="s">
        <v>84</v>
      </c>
      <c r="AV2082" s="11" t="s">
        <v>77</v>
      </c>
      <c r="AW2082" s="11" t="s">
        <v>35</v>
      </c>
      <c r="AX2082" s="11" t="s">
        <v>72</v>
      </c>
      <c r="AY2082" s="237" t="s">
        <v>147</v>
      </c>
    </row>
    <row r="2083" s="12" customFormat="1">
      <c r="B2083" s="238"/>
      <c r="C2083" s="239"/>
      <c r="D2083" s="225" t="s">
        <v>158</v>
      </c>
      <c r="E2083" s="240" t="s">
        <v>21</v>
      </c>
      <c r="F2083" s="241" t="s">
        <v>2692</v>
      </c>
      <c r="G2083" s="239"/>
      <c r="H2083" s="242">
        <v>263.26999999999998</v>
      </c>
      <c r="I2083" s="243"/>
      <c r="J2083" s="239"/>
      <c r="K2083" s="239"/>
      <c r="L2083" s="244"/>
      <c r="M2083" s="245"/>
      <c r="N2083" s="246"/>
      <c r="O2083" s="246"/>
      <c r="P2083" s="246"/>
      <c r="Q2083" s="246"/>
      <c r="R2083" s="246"/>
      <c r="S2083" s="246"/>
      <c r="T2083" s="247"/>
      <c r="AT2083" s="248" t="s">
        <v>158</v>
      </c>
      <c r="AU2083" s="248" t="s">
        <v>84</v>
      </c>
      <c r="AV2083" s="12" t="s">
        <v>84</v>
      </c>
      <c r="AW2083" s="12" t="s">
        <v>35</v>
      </c>
      <c r="AX2083" s="12" t="s">
        <v>72</v>
      </c>
      <c r="AY2083" s="248" t="s">
        <v>147</v>
      </c>
    </row>
    <row r="2084" s="13" customFormat="1">
      <c r="B2084" s="249"/>
      <c r="C2084" s="250"/>
      <c r="D2084" s="225" t="s">
        <v>158</v>
      </c>
      <c r="E2084" s="251" t="s">
        <v>21</v>
      </c>
      <c r="F2084" s="252" t="s">
        <v>161</v>
      </c>
      <c r="G2084" s="250"/>
      <c r="H2084" s="253">
        <v>263.26999999999998</v>
      </c>
      <c r="I2084" s="254"/>
      <c r="J2084" s="250"/>
      <c r="K2084" s="250"/>
      <c r="L2084" s="255"/>
      <c r="M2084" s="256"/>
      <c r="N2084" s="257"/>
      <c r="O2084" s="257"/>
      <c r="P2084" s="257"/>
      <c r="Q2084" s="257"/>
      <c r="R2084" s="257"/>
      <c r="S2084" s="257"/>
      <c r="T2084" s="258"/>
      <c r="AT2084" s="259" t="s">
        <v>158</v>
      </c>
      <c r="AU2084" s="259" t="s">
        <v>84</v>
      </c>
      <c r="AV2084" s="13" t="s">
        <v>154</v>
      </c>
      <c r="AW2084" s="13" t="s">
        <v>35</v>
      </c>
      <c r="AX2084" s="13" t="s">
        <v>77</v>
      </c>
      <c r="AY2084" s="259" t="s">
        <v>147</v>
      </c>
    </row>
    <row r="2085" s="1" customFormat="1" ht="16.5" customHeight="1">
      <c r="B2085" s="45"/>
      <c r="C2085" s="213" t="s">
        <v>2693</v>
      </c>
      <c r="D2085" s="213" t="s">
        <v>149</v>
      </c>
      <c r="E2085" s="214" t="s">
        <v>2694</v>
      </c>
      <c r="F2085" s="215" t="s">
        <v>2695</v>
      </c>
      <c r="G2085" s="216" t="s">
        <v>152</v>
      </c>
      <c r="H2085" s="217">
        <v>361.89999999999998</v>
      </c>
      <c r="I2085" s="218"/>
      <c r="J2085" s="219">
        <f>ROUND(I2085*H2085,2)</f>
        <v>0</v>
      </c>
      <c r="K2085" s="215" t="s">
        <v>153</v>
      </c>
      <c r="L2085" s="71"/>
      <c r="M2085" s="220" t="s">
        <v>21</v>
      </c>
      <c r="N2085" s="221" t="s">
        <v>43</v>
      </c>
      <c r="O2085" s="46"/>
      <c r="P2085" s="222">
        <f>O2085*H2085</f>
        <v>0</v>
      </c>
      <c r="Q2085" s="222">
        <v>0.00020000000000000001</v>
      </c>
      <c r="R2085" s="222">
        <f>Q2085*H2085</f>
        <v>0.07238</v>
      </c>
      <c r="S2085" s="222">
        <v>0</v>
      </c>
      <c r="T2085" s="223">
        <f>S2085*H2085</f>
        <v>0</v>
      </c>
      <c r="AR2085" s="23" t="s">
        <v>248</v>
      </c>
      <c r="AT2085" s="23" t="s">
        <v>149</v>
      </c>
      <c r="AU2085" s="23" t="s">
        <v>84</v>
      </c>
      <c r="AY2085" s="23" t="s">
        <v>147</v>
      </c>
      <c r="BE2085" s="224">
        <f>IF(N2085="základní",J2085,0)</f>
        <v>0</v>
      </c>
      <c r="BF2085" s="224">
        <f>IF(N2085="snížená",J2085,0)</f>
        <v>0</v>
      </c>
      <c r="BG2085" s="224">
        <f>IF(N2085="zákl. přenesená",J2085,0)</f>
        <v>0</v>
      </c>
      <c r="BH2085" s="224">
        <f>IF(N2085="sníž. přenesená",J2085,0)</f>
        <v>0</v>
      </c>
      <c r="BI2085" s="224">
        <f>IF(N2085="nulová",J2085,0)</f>
        <v>0</v>
      </c>
      <c r="BJ2085" s="23" t="s">
        <v>77</v>
      </c>
      <c r="BK2085" s="224">
        <f>ROUND(I2085*H2085,2)</f>
        <v>0</v>
      </c>
      <c r="BL2085" s="23" t="s">
        <v>248</v>
      </c>
      <c r="BM2085" s="23" t="s">
        <v>2696</v>
      </c>
    </row>
    <row r="2086" s="1" customFormat="1">
      <c r="B2086" s="45"/>
      <c r="C2086" s="73"/>
      <c r="D2086" s="225" t="s">
        <v>156</v>
      </c>
      <c r="E2086" s="73"/>
      <c r="F2086" s="226" t="s">
        <v>2691</v>
      </c>
      <c r="G2086" s="73"/>
      <c r="H2086" s="73"/>
      <c r="I2086" s="184"/>
      <c r="J2086" s="73"/>
      <c r="K2086" s="73"/>
      <c r="L2086" s="71"/>
      <c r="M2086" s="227"/>
      <c r="N2086" s="46"/>
      <c r="O2086" s="46"/>
      <c r="P2086" s="46"/>
      <c r="Q2086" s="46"/>
      <c r="R2086" s="46"/>
      <c r="S2086" s="46"/>
      <c r="T2086" s="94"/>
      <c r="AT2086" s="23" t="s">
        <v>156</v>
      </c>
      <c r="AU2086" s="23" t="s">
        <v>84</v>
      </c>
    </row>
    <row r="2087" s="11" customFormat="1">
      <c r="B2087" s="228"/>
      <c r="C2087" s="229"/>
      <c r="D2087" s="225" t="s">
        <v>158</v>
      </c>
      <c r="E2087" s="230" t="s">
        <v>21</v>
      </c>
      <c r="F2087" s="231" t="s">
        <v>485</v>
      </c>
      <c r="G2087" s="229"/>
      <c r="H2087" s="230" t="s">
        <v>21</v>
      </c>
      <c r="I2087" s="232"/>
      <c r="J2087" s="229"/>
      <c r="K2087" s="229"/>
      <c r="L2087" s="233"/>
      <c r="M2087" s="234"/>
      <c r="N2087" s="235"/>
      <c r="O2087" s="235"/>
      <c r="P2087" s="235"/>
      <c r="Q2087" s="235"/>
      <c r="R2087" s="235"/>
      <c r="S2087" s="235"/>
      <c r="T2087" s="236"/>
      <c r="AT2087" s="237" t="s">
        <v>158</v>
      </c>
      <c r="AU2087" s="237" t="s">
        <v>84</v>
      </c>
      <c r="AV2087" s="11" t="s">
        <v>77</v>
      </c>
      <c r="AW2087" s="11" t="s">
        <v>35</v>
      </c>
      <c r="AX2087" s="11" t="s">
        <v>72</v>
      </c>
      <c r="AY2087" s="237" t="s">
        <v>147</v>
      </c>
    </row>
    <row r="2088" s="12" customFormat="1">
      <c r="B2088" s="238"/>
      <c r="C2088" s="239"/>
      <c r="D2088" s="225" t="s">
        <v>158</v>
      </c>
      <c r="E2088" s="240" t="s">
        <v>21</v>
      </c>
      <c r="F2088" s="241" t="s">
        <v>2697</v>
      </c>
      <c r="G2088" s="239"/>
      <c r="H2088" s="242">
        <v>238.75</v>
      </c>
      <c r="I2088" s="243"/>
      <c r="J2088" s="239"/>
      <c r="K2088" s="239"/>
      <c r="L2088" s="244"/>
      <c r="M2088" s="245"/>
      <c r="N2088" s="246"/>
      <c r="O2088" s="246"/>
      <c r="P2088" s="246"/>
      <c r="Q2088" s="246"/>
      <c r="R2088" s="246"/>
      <c r="S2088" s="246"/>
      <c r="T2088" s="247"/>
      <c r="AT2088" s="248" t="s">
        <v>158</v>
      </c>
      <c r="AU2088" s="248" t="s">
        <v>84</v>
      </c>
      <c r="AV2088" s="12" t="s">
        <v>84</v>
      </c>
      <c r="AW2088" s="12" t="s">
        <v>35</v>
      </c>
      <c r="AX2088" s="12" t="s">
        <v>72</v>
      </c>
      <c r="AY2088" s="248" t="s">
        <v>147</v>
      </c>
    </row>
    <row r="2089" s="12" customFormat="1">
      <c r="B2089" s="238"/>
      <c r="C2089" s="239"/>
      <c r="D2089" s="225" t="s">
        <v>158</v>
      </c>
      <c r="E2089" s="240" t="s">
        <v>21</v>
      </c>
      <c r="F2089" s="241" t="s">
        <v>2698</v>
      </c>
      <c r="G2089" s="239"/>
      <c r="H2089" s="242">
        <v>123.15000000000001</v>
      </c>
      <c r="I2089" s="243"/>
      <c r="J2089" s="239"/>
      <c r="K2089" s="239"/>
      <c r="L2089" s="244"/>
      <c r="M2089" s="245"/>
      <c r="N2089" s="246"/>
      <c r="O2089" s="246"/>
      <c r="P2089" s="246"/>
      <c r="Q2089" s="246"/>
      <c r="R2089" s="246"/>
      <c r="S2089" s="246"/>
      <c r="T2089" s="247"/>
      <c r="AT2089" s="248" t="s">
        <v>158</v>
      </c>
      <c r="AU2089" s="248" t="s">
        <v>84</v>
      </c>
      <c r="AV2089" s="12" t="s">
        <v>84</v>
      </c>
      <c r="AW2089" s="12" t="s">
        <v>35</v>
      </c>
      <c r="AX2089" s="12" t="s">
        <v>72</v>
      </c>
      <c r="AY2089" s="248" t="s">
        <v>147</v>
      </c>
    </row>
    <row r="2090" s="13" customFormat="1">
      <c r="B2090" s="249"/>
      <c r="C2090" s="250"/>
      <c r="D2090" s="225" t="s">
        <v>158</v>
      </c>
      <c r="E2090" s="251" t="s">
        <v>21</v>
      </c>
      <c r="F2090" s="252" t="s">
        <v>161</v>
      </c>
      <c r="G2090" s="250"/>
      <c r="H2090" s="253">
        <v>361.89999999999998</v>
      </c>
      <c r="I2090" s="254"/>
      <c r="J2090" s="250"/>
      <c r="K2090" s="250"/>
      <c r="L2090" s="255"/>
      <c r="M2090" s="256"/>
      <c r="N2090" s="257"/>
      <c r="O2090" s="257"/>
      <c r="P2090" s="257"/>
      <c r="Q2090" s="257"/>
      <c r="R2090" s="257"/>
      <c r="S2090" s="257"/>
      <c r="T2090" s="258"/>
      <c r="AT2090" s="259" t="s">
        <v>158</v>
      </c>
      <c r="AU2090" s="259" t="s">
        <v>84</v>
      </c>
      <c r="AV2090" s="13" t="s">
        <v>154</v>
      </c>
      <c r="AW2090" s="13" t="s">
        <v>35</v>
      </c>
      <c r="AX2090" s="13" t="s">
        <v>77</v>
      </c>
      <c r="AY2090" s="259" t="s">
        <v>147</v>
      </c>
    </row>
    <row r="2091" s="1" customFormat="1" ht="25.5" customHeight="1">
      <c r="B2091" s="45"/>
      <c r="C2091" s="213" t="s">
        <v>2699</v>
      </c>
      <c r="D2091" s="213" t="s">
        <v>149</v>
      </c>
      <c r="E2091" s="214" t="s">
        <v>2700</v>
      </c>
      <c r="F2091" s="215" t="s">
        <v>2701</v>
      </c>
      <c r="G2091" s="216" t="s">
        <v>152</v>
      </c>
      <c r="H2091" s="217">
        <v>361.89999999999998</v>
      </c>
      <c r="I2091" s="218"/>
      <c r="J2091" s="219">
        <f>ROUND(I2091*H2091,2)</f>
        <v>0</v>
      </c>
      <c r="K2091" s="215" t="s">
        <v>153</v>
      </c>
      <c r="L2091" s="71"/>
      <c r="M2091" s="220" t="s">
        <v>21</v>
      </c>
      <c r="N2091" s="221" t="s">
        <v>43</v>
      </c>
      <c r="O2091" s="46"/>
      <c r="P2091" s="222">
        <f>O2091*H2091</f>
        <v>0</v>
      </c>
      <c r="Q2091" s="222">
        <v>0.0074999999999999997</v>
      </c>
      <c r="R2091" s="222">
        <f>Q2091*H2091</f>
        <v>2.7142499999999998</v>
      </c>
      <c r="S2091" s="222">
        <v>0</v>
      </c>
      <c r="T2091" s="223">
        <f>S2091*H2091</f>
        <v>0</v>
      </c>
      <c r="AR2091" s="23" t="s">
        <v>248</v>
      </c>
      <c r="AT2091" s="23" t="s">
        <v>149</v>
      </c>
      <c r="AU2091" s="23" t="s">
        <v>84</v>
      </c>
      <c r="AY2091" s="23" t="s">
        <v>147</v>
      </c>
      <c r="BE2091" s="224">
        <f>IF(N2091="základní",J2091,0)</f>
        <v>0</v>
      </c>
      <c r="BF2091" s="224">
        <f>IF(N2091="snížená",J2091,0)</f>
        <v>0</v>
      </c>
      <c r="BG2091" s="224">
        <f>IF(N2091="zákl. přenesená",J2091,0)</f>
        <v>0</v>
      </c>
      <c r="BH2091" s="224">
        <f>IF(N2091="sníž. přenesená",J2091,0)</f>
        <v>0</v>
      </c>
      <c r="BI2091" s="224">
        <f>IF(N2091="nulová",J2091,0)</f>
        <v>0</v>
      </c>
      <c r="BJ2091" s="23" t="s">
        <v>77</v>
      </c>
      <c r="BK2091" s="224">
        <f>ROUND(I2091*H2091,2)</f>
        <v>0</v>
      </c>
      <c r="BL2091" s="23" t="s">
        <v>248</v>
      </c>
      <c r="BM2091" s="23" t="s">
        <v>2702</v>
      </c>
    </row>
    <row r="2092" s="1" customFormat="1">
      <c r="B2092" s="45"/>
      <c r="C2092" s="73"/>
      <c r="D2092" s="225" t="s">
        <v>156</v>
      </c>
      <c r="E2092" s="73"/>
      <c r="F2092" s="226" t="s">
        <v>2691</v>
      </c>
      <c r="G2092" s="73"/>
      <c r="H2092" s="73"/>
      <c r="I2092" s="184"/>
      <c r="J2092" s="73"/>
      <c r="K2092" s="73"/>
      <c r="L2092" s="71"/>
      <c r="M2092" s="227"/>
      <c r="N2092" s="46"/>
      <c r="O2092" s="46"/>
      <c r="P2092" s="46"/>
      <c r="Q2092" s="46"/>
      <c r="R2092" s="46"/>
      <c r="S2092" s="46"/>
      <c r="T2092" s="94"/>
      <c r="AT2092" s="23" t="s">
        <v>156</v>
      </c>
      <c r="AU2092" s="23" t="s">
        <v>84</v>
      </c>
    </row>
    <row r="2093" s="11" customFormat="1">
      <c r="B2093" s="228"/>
      <c r="C2093" s="229"/>
      <c r="D2093" s="225" t="s">
        <v>158</v>
      </c>
      <c r="E2093" s="230" t="s">
        <v>21</v>
      </c>
      <c r="F2093" s="231" t="s">
        <v>485</v>
      </c>
      <c r="G2093" s="229"/>
      <c r="H2093" s="230" t="s">
        <v>21</v>
      </c>
      <c r="I2093" s="232"/>
      <c r="J2093" s="229"/>
      <c r="K2093" s="229"/>
      <c r="L2093" s="233"/>
      <c r="M2093" s="234"/>
      <c r="N2093" s="235"/>
      <c r="O2093" s="235"/>
      <c r="P2093" s="235"/>
      <c r="Q2093" s="235"/>
      <c r="R2093" s="235"/>
      <c r="S2093" s="235"/>
      <c r="T2093" s="236"/>
      <c r="AT2093" s="237" t="s">
        <v>158</v>
      </c>
      <c r="AU2093" s="237" t="s">
        <v>84</v>
      </c>
      <c r="AV2093" s="11" t="s">
        <v>77</v>
      </c>
      <c r="AW2093" s="11" t="s">
        <v>35</v>
      </c>
      <c r="AX2093" s="11" t="s">
        <v>72</v>
      </c>
      <c r="AY2093" s="237" t="s">
        <v>147</v>
      </c>
    </row>
    <row r="2094" s="12" customFormat="1">
      <c r="B2094" s="238"/>
      <c r="C2094" s="239"/>
      <c r="D2094" s="225" t="s">
        <v>158</v>
      </c>
      <c r="E2094" s="240" t="s">
        <v>21</v>
      </c>
      <c r="F2094" s="241" t="s">
        <v>2697</v>
      </c>
      <c r="G2094" s="239"/>
      <c r="H2094" s="242">
        <v>238.75</v>
      </c>
      <c r="I2094" s="243"/>
      <c r="J2094" s="239"/>
      <c r="K2094" s="239"/>
      <c r="L2094" s="244"/>
      <c r="M2094" s="245"/>
      <c r="N2094" s="246"/>
      <c r="O2094" s="246"/>
      <c r="P2094" s="246"/>
      <c r="Q2094" s="246"/>
      <c r="R2094" s="246"/>
      <c r="S2094" s="246"/>
      <c r="T2094" s="247"/>
      <c r="AT2094" s="248" t="s">
        <v>158</v>
      </c>
      <c r="AU2094" s="248" t="s">
        <v>84</v>
      </c>
      <c r="AV2094" s="12" t="s">
        <v>84</v>
      </c>
      <c r="AW2094" s="12" t="s">
        <v>35</v>
      </c>
      <c r="AX2094" s="12" t="s">
        <v>72</v>
      </c>
      <c r="AY2094" s="248" t="s">
        <v>147</v>
      </c>
    </row>
    <row r="2095" s="12" customFormat="1">
      <c r="B2095" s="238"/>
      <c r="C2095" s="239"/>
      <c r="D2095" s="225" t="s">
        <v>158</v>
      </c>
      <c r="E2095" s="240" t="s">
        <v>21</v>
      </c>
      <c r="F2095" s="241" t="s">
        <v>2698</v>
      </c>
      <c r="G2095" s="239"/>
      <c r="H2095" s="242">
        <v>123.15000000000001</v>
      </c>
      <c r="I2095" s="243"/>
      <c r="J2095" s="239"/>
      <c r="K2095" s="239"/>
      <c r="L2095" s="244"/>
      <c r="M2095" s="245"/>
      <c r="N2095" s="246"/>
      <c r="O2095" s="246"/>
      <c r="P2095" s="246"/>
      <c r="Q2095" s="246"/>
      <c r="R2095" s="246"/>
      <c r="S2095" s="246"/>
      <c r="T2095" s="247"/>
      <c r="AT2095" s="248" t="s">
        <v>158</v>
      </c>
      <c r="AU2095" s="248" t="s">
        <v>84</v>
      </c>
      <c r="AV2095" s="12" t="s">
        <v>84</v>
      </c>
      <c r="AW2095" s="12" t="s">
        <v>35</v>
      </c>
      <c r="AX2095" s="12" t="s">
        <v>72</v>
      </c>
      <c r="AY2095" s="248" t="s">
        <v>147</v>
      </c>
    </row>
    <row r="2096" s="13" customFormat="1">
      <c r="B2096" s="249"/>
      <c r="C2096" s="250"/>
      <c r="D2096" s="225" t="s">
        <v>158</v>
      </c>
      <c r="E2096" s="251" t="s">
        <v>21</v>
      </c>
      <c r="F2096" s="252" t="s">
        <v>161</v>
      </c>
      <c r="G2096" s="250"/>
      <c r="H2096" s="253">
        <v>361.89999999999998</v>
      </c>
      <c r="I2096" s="254"/>
      <c r="J2096" s="250"/>
      <c r="K2096" s="250"/>
      <c r="L2096" s="255"/>
      <c r="M2096" s="256"/>
      <c r="N2096" s="257"/>
      <c r="O2096" s="257"/>
      <c r="P2096" s="257"/>
      <c r="Q2096" s="257"/>
      <c r="R2096" s="257"/>
      <c r="S2096" s="257"/>
      <c r="T2096" s="258"/>
      <c r="AT2096" s="259" t="s">
        <v>158</v>
      </c>
      <c r="AU2096" s="259" t="s">
        <v>84</v>
      </c>
      <c r="AV2096" s="13" t="s">
        <v>154</v>
      </c>
      <c r="AW2096" s="13" t="s">
        <v>35</v>
      </c>
      <c r="AX2096" s="13" t="s">
        <v>77</v>
      </c>
      <c r="AY2096" s="259" t="s">
        <v>147</v>
      </c>
    </row>
    <row r="2097" s="1" customFormat="1" ht="16.5" customHeight="1">
      <c r="B2097" s="45"/>
      <c r="C2097" s="213" t="s">
        <v>2703</v>
      </c>
      <c r="D2097" s="213" t="s">
        <v>149</v>
      </c>
      <c r="E2097" s="214" t="s">
        <v>2704</v>
      </c>
      <c r="F2097" s="215" t="s">
        <v>2705</v>
      </c>
      <c r="G2097" s="216" t="s">
        <v>152</v>
      </c>
      <c r="H2097" s="217">
        <v>263.26999999999998</v>
      </c>
      <c r="I2097" s="218"/>
      <c r="J2097" s="219">
        <f>ROUND(I2097*H2097,2)</f>
        <v>0</v>
      </c>
      <c r="K2097" s="215" t="s">
        <v>153</v>
      </c>
      <c r="L2097" s="71"/>
      <c r="M2097" s="220" t="s">
        <v>21</v>
      </c>
      <c r="N2097" s="221" t="s">
        <v>43</v>
      </c>
      <c r="O2097" s="46"/>
      <c r="P2097" s="222">
        <f>O2097*H2097</f>
        <v>0</v>
      </c>
      <c r="Q2097" s="222">
        <v>0</v>
      </c>
      <c r="R2097" s="222">
        <f>Q2097*H2097</f>
        <v>0</v>
      </c>
      <c r="S2097" s="222">
        <v>0.0030000000000000001</v>
      </c>
      <c r="T2097" s="223">
        <f>S2097*H2097</f>
        <v>0.78981000000000001</v>
      </c>
      <c r="AR2097" s="23" t="s">
        <v>248</v>
      </c>
      <c r="AT2097" s="23" t="s">
        <v>149</v>
      </c>
      <c r="AU2097" s="23" t="s">
        <v>84</v>
      </c>
      <c r="AY2097" s="23" t="s">
        <v>147</v>
      </c>
      <c r="BE2097" s="224">
        <f>IF(N2097="základní",J2097,0)</f>
        <v>0</v>
      </c>
      <c r="BF2097" s="224">
        <f>IF(N2097="snížená",J2097,0)</f>
        <v>0</v>
      </c>
      <c r="BG2097" s="224">
        <f>IF(N2097="zákl. přenesená",J2097,0)</f>
        <v>0</v>
      </c>
      <c r="BH2097" s="224">
        <f>IF(N2097="sníž. přenesená",J2097,0)</f>
        <v>0</v>
      </c>
      <c r="BI2097" s="224">
        <f>IF(N2097="nulová",J2097,0)</f>
        <v>0</v>
      </c>
      <c r="BJ2097" s="23" t="s">
        <v>77</v>
      </c>
      <c r="BK2097" s="224">
        <f>ROUND(I2097*H2097,2)</f>
        <v>0</v>
      </c>
      <c r="BL2097" s="23" t="s">
        <v>248</v>
      </c>
      <c r="BM2097" s="23" t="s">
        <v>2706</v>
      </c>
    </row>
    <row r="2098" s="11" customFormat="1">
      <c r="B2098" s="228"/>
      <c r="C2098" s="229"/>
      <c r="D2098" s="225" t="s">
        <v>158</v>
      </c>
      <c r="E2098" s="230" t="s">
        <v>21</v>
      </c>
      <c r="F2098" s="231" t="s">
        <v>1005</v>
      </c>
      <c r="G2098" s="229"/>
      <c r="H2098" s="230" t="s">
        <v>21</v>
      </c>
      <c r="I2098" s="232"/>
      <c r="J2098" s="229"/>
      <c r="K2098" s="229"/>
      <c r="L2098" s="233"/>
      <c r="M2098" s="234"/>
      <c r="N2098" s="235"/>
      <c r="O2098" s="235"/>
      <c r="P2098" s="235"/>
      <c r="Q2098" s="235"/>
      <c r="R2098" s="235"/>
      <c r="S2098" s="235"/>
      <c r="T2098" s="236"/>
      <c r="AT2098" s="237" t="s">
        <v>158</v>
      </c>
      <c r="AU2098" s="237" t="s">
        <v>84</v>
      </c>
      <c r="AV2098" s="11" t="s">
        <v>77</v>
      </c>
      <c r="AW2098" s="11" t="s">
        <v>35</v>
      </c>
      <c r="AX2098" s="11" t="s">
        <v>72</v>
      </c>
      <c r="AY2098" s="237" t="s">
        <v>147</v>
      </c>
    </row>
    <row r="2099" s="12" customFormat="1">
      <c r="B2099" s="238"/>
      <c r="C2099" s="239"/>
      <c r="D2099" s="225" t="s">
        <v>158</v>
      </c>
      <c r="E2099" s="240" t="s">
        <v>21</v>
      </c>
      <c r="F2099" s="241" t="s">
        <v>2692</v>
      </c>
      <c r="G2099" s="239"/>
      <c r="H2099" s="242">
        <v>263.26999999999998</v>
      </c>
      <c r="I2099" s="243"/>
      <c r="J2099" s="239"/>
      <c r="K2099" s="239"/>
      <c r="L2099" s="244"/>
      <c r="M2099" s="245"/>
      <c r="N2099" s="246"/>
      <c r="O2099" s="246"/>
      <c r="P2099" s="246"/>
      <c r="Q2099" s="246"/>
      <c r="R2099" s="246"/>
      <c r="S2099" s="246"/>
      <c r="T2099" s="247"/>
      <c r="AT2099" s="248" t="s">
        <v>158</v>
      </c>
      <c r="AU2099" s="248" t="s">
        <v>84</v>
      </c>
      <c r="AV2099" s="12" t="s">
        <v>84</v>
      </c>
      <c r="AW2099" s="12" t="s">
        <v>35</v>
      </c>
      <c r="AX2099" s="12" t="s">
        <v>72</v>
      </c>
      <c r="AY2099" s="248" t="s">
        <v>147</v>
      </c>
    </row>
    <row r="2100" s="13" customFormat="1">
      <c r="B2100" s="249"/>
      <c r="C2100" s="250"/>
      <c r="D2100" s="225" t="s">
        <v>158</v>
      </c>
      <c r="E2100" s="251" t="s">
        <v>21</v>
      </c>
      <c r="F2100" s="252" t="s">
        <v>161</v>
      </c>
      <c r="G2100" s="250"/>
      <c r="H2100" s="253">
        <v>263.26999999999998</v>
      </c>
      <c r="I2100" s="254"/>
      <c r="J2100" s="250"/>
      <c r="K2100" s="250"/>
      <c r="L2100" s="255"/>
      <c r="M2100" s="256"/>
      <c r="N2100" s="257"/>
      <c r="O2100" s="257"/>
      <c r="P2100" s="257"/>
      <c r="Q2100" s="257"/>
      <c r="R2100" s="257"/>
      <c r="S2100" s="257"/>
      <c r="T2100" s="258"/>
      <c r="AT2100" s="259" t="s">
        <v>158</v>
      </c>
      <c r="AU2100" s="259" t="s">
        <v>84</v>
      </c>
      <c r="AV2100" s="13" t="s">
        <v>154</v>
      </c>
      <c r="AW2100" s="13" t="s">
        <v>35</v>
      </c>
      <c r="AX2100" s="13" t="s">
        <v>77</v>
      </c>
      <c r="AY2100" s="259" t="s">
        <v>147</v>
      </c>
    </row>
    <row r="2101" s="1" customFormat="1" ht="25.5" customHeight="1">
      <c r="B2101" s="45"/>
      <c r="C2101" s="213" t="s">
        <v>2707</v>
      </c>
      <c r="D2101" s="213" t="s">
        <v>149</v>
      </c>
      <c r="E2101" s="214" t="s">
        <v>2708</v>
      </c>
      <c r="F2101" s="215" t="s">
        <v>2709</v>
      </c>
      <c r="G2101" s="216" t="s">
        <v>152</v>
      </c>
      <c r="H2101" s="217">
        <v>361.89999999999998</v>
      </c>
      <c r="I2101" s="218"/>
      <c r="J2101" s="219">
        <f>ROUND(I2101*H2101,2)</f>
        <v>0</v>
      </c>
      <c r="K2101" s="215" t="s">
        <v>153</v>
      </c>
      <c r="L2101" s="71"/>
      <c r="M2101" s="220" t="s">
        <v>21</v>
      </c>
      <c r="N2101" s="221" t="s">
        <v>43</v>
      </c>
      <c r="O2101" s="46"/>
      <c r="P2101" s="222">
        <f>O2101*H2101</f>
        <v>0</v>
      </c>
      <c r="Q2101" s="222">
        <v>0.00040000000000000002</v>
      </c>
      <c r="R2101" s="222">
        <f>Q2101*H2101</f>
        <v>0.14476</v>
      </c>
      <c r="S2101" s="222">
        <v>0</v>
      </c>
      <c r="T2101" s="223">
        <f>S2101*H2101</f>
        <v>0</v>
      </c>
      <c r="AR2101" s="23" t="s">
        <v>248</v>
      </c>
      <c r="AT2101" s="23" t="s">
        <v>149</v>
      </c>
      <c r="AU2101" s="23" t="s">
        <v>84</v>
      </c>
      <c r="AY2101" s="23" t="s">
        <v>147</v>
      </c>
      <c r="BE2101" s="224">
        <f>IF(N2101="základní",J2101,0)</f>
        <v>0</v>
      </c>
      <c r="BF2101" s="224">
        <f>IF(N2101="snížená",J2101,0)</f>
        <v>0</v>
      </c>
      <c r="BG2101" s="224">
        <f>IF(N2101="zákl. přenesená",J2101,0)</f>
        <v>0</v>
      </c>
      <c r="BH2101" s="224">
        <f>IF(N2101="sníž. přenesená",J2101,0)</f>
        <v>0</v>
      </c>
      <c r="BI2101" s="224">
        <f>IF(N2101="nulová",J2101,0)</f>
        <v>0</v>
      </c>
      <c r="BJ2101" s="23" t="s">
        <v>77</v>
      </c>
      <c r="BK2101" s="224">
        <f>ROUND(I2101*H2101,2)</f>
        <v>0</v>
      </c>
      <c r="BL2101" s="23" t="s">
        <v>248</v>
      </c>
      <c r="BM2101" s="23" t="s">
        <v>2710</v>
      </c>
    </row>
    <row r="2102" s="11" customFormat="1">
      <c r="B2102" s="228"/>
      <c r="C2102" s="229"/>
      <c r="D2102" s="225" t="s">
        <v>158</v>
      </c>
      <c r="E2102" s="230" t="s">
        <v>21</v>
      </c>
      <c r="F2102" s="231" t="s">
        <v>485</v>
      </c>
      <c r="G2102" s="229"/>
      <c r="H2102" s="230" t="s">
        <v>21</v>
      </c>
      <c r="I2102" s="232"/>
      <c r="J2102" s="229"/>
      <c r="K2102" s="229"/>
      <c r="L2102" s="233"/>
      <c r="M2102" s="234"/>
      <c r="N2102" s="235"/>
      <c r="O2102" s="235"/>
      <c r="P2102" s="235"/>
      <c r="Q2102" s="235"/>
      <c r="R2102" s="235"/>
      <c r="S2102" s="235"/>
      <c r="T2102" s="236"/>
      <c r="AT2102" s="237" t="s">
        <v>158</v>
      </c>
      <c r="AU2102" s="237" t="s">
        <v>84</v>
      </c>
      <c r="AV2102" s="11" t="s">
        <v>77</v>
      </c>
      <c r="AW2102" s="11" t="s">
        <v>35</v>
      </c>
      <c r="AX2102" s="11" t="s">
        <v>72</v>
      </c>
      <c r="AY2102" s="237" t="s">
        <v>147</v>
      </c>
    </row>
    <row r="2103" s="12" customFormat="1">
      <c r="B2103" s="238"/>
      <c r="C2103" s="239"/>
      <c r="D2103" s="225" t="s">
        <v>158</v>
      </c>
      <c r="E2103" s="240" t="s">
        <v>21</v>
      </c>
      <c r="F2103" s="241" t="s">
        <v>2697</v>
      </c>
      <c r="G2103" s="239"/>
      <c r="H2103" s="242">
        <v>238.75</v>
      </c>
      <c r="I2103" s="243"/>
      <c r="J2103" s="239"/>
      <c r="K2103" s="239"/>
      <c r="L2103" s="244"/>
      <c r="M2103" s="245"/>
      <c r="N2103" s="246"/>
      <c r="O2103" s="246"/>
      <c r="P2103" s="246"/>
      <c r="Q2103" s="246"/>
      <c r="R2103" s="246"/>
      <c r="S2103" s="246"/>
      <c r="T2103" s="247"/>
      <c r="AT2103" s="248" t="s">
        <v>158</v>
      </c>
      <c r="AU2103" s="248" t="s">
        <v>84</v>
      </c>
      <c r="AV2103" s="12" t="s">
        <v>84</v>
      </c>
      <c r="AW2103" s="12" t="s">
        <v>35</v>
      </c>
      <c r="AX2103" s="12" t="s">
        <v>72</v>
      </c>
      <c r="AY2103" s="248" t="s">
        <v>147</v>
      </c>
    </row>
    <row r="2104" s="12" customFormat="1">
      <c r="B2104" s="238"/>
      <c r="C2104" s="239"/>
      <c r="D2104" s="225" t="s">
        <v>158</v>
      </c>
      <c r="E2104" s="240" t="s">
        <v>21</v>
      </c>
      <c r="F2104" s="241" t="s">
        <v>2698</v>
      </c>
      <c r="G2104" s="239"/>
      <c r="H2104" s="242">
        <v>123.15000000000001</v>
      </c>
      <c r="I2104" s="243"/>
      <c r="J2104" s="239"/>
      <c r="K2104" s="239"/>
      <c r="L2104" s="244"/>
      <c r="M2104" s="245"/>
      <c r="N2104" s="246"/>
      <c r="O2104" s="246"/>
      <c r="P2104" s="246"/>
      <c r="Q2104" s="246"/>
      <c r="R2104" s="246"/>
      <c r="S2104" s="246"/>
      <c r="T2104" s="247"/>
      <c r="AT2104" s="248" t="s">
        <v>158</v>
      </c>
      <c r="AU2104" s="248" t="s">
        <v>84</v>
      </c>
      <c r="AV2104" s="12" t="s">
        <v>84</v>
      </c>
      <c r="AW2104" s="12" t="s">
        <v>35</v>
      </c>
      <c r="AX2104" s="12" t="s">
        <v>72</v>
      </c>
      <c r="AY2104" s="248" t="s">
        <v>147</v>
      </c>
    </row>
    <row r="2105" s="13" customFormat="1">
      <c r="B2105" s="249"/>
      <c r="C2105" s="250"/>
      <c r="D2105" s="225" t="s">
        <v>158</v>
      </c>
      <c r="E2105" s="251" t="s">
        <v>21</v>
      </c>
      <c r="F2105" s="252" t="s">
        <v>161</v>
      </c>
      <c r="G2105" s="250"/>
      <c r="H2105" s="253">
        <v>361.89999999999998</v>
      </c>
      <c r="I2105" s="254"/>
      <c r="J2105" s="250"/>
      <c r="K2105" s="250"/>
      <c r="L2105" s="255"/>
      <c r="M2105" s="256"/>
      <c r="N2105" s="257"/>
      <c r="O2105" s="257"/>
      <c r="P2105" s="257"/>
      <c r="Q2105" s="257"/>
      <c r="R2105" s="257"/>
      <c r="S2105" s="257"/>
      <c r="T2105" s="258"/>
      <c r="AT2105" s="259" t="s">
        <v>158</v>
      </c>
      <c r="AU2105" s="259" t="s">
        <v>84</v>
      </c>
      <c r="AV2105" s="13" t="s">
        <v>154</v>
      </c>
      <c r="AW2105" s="13" t="s">
        <v>35</v>
      </c>
      <c r="AX2105" s="13" t="s">
        <v>77</v>
      </c>
      <c r="AY2105" s="259" t="s">
        <v>147</v>
      </c>
    </row>
    <row r="2106" s="1" customFormat="1" ht="25.5" customHeight="1">
      <c r="B2106" s="45"/>
      <c r="C2106" s="260" t="s">
        <v>2711</v>
      </c>
      <c r="D2106" s="260" t="s">
        <v>237</v>
      </c>
      <c r="E2106" s="261" t="s">
        <v>2712</v>
      </c>
      <c r="F2106" s="262" t="s">
        <v>2713</v>
      </c>
      <c r="G2106" s="263" t="s">
        <v>152</v>
      </c>
      <c r="H2106" s="264">
        <v>398.08999999999998</v>
      </c>
      <c r="I2106" s="265"/>
      <c r="J2106" s="266">
        <f>ROUND(I2106*H2106,2)</f>
        <v>0</v>
      </c>
      <c r="K2106" s="262" t="s">
        <v>153</v>
      </c>
      <c r="L2106" s="267"/>
      <c r="M2106" s="268" t="s">
        <v>21</v>
      </c>
      <c r="N2106" s="269" t="s">
        <v>43</v>
      </c>
      <c r="O2106" s="46"/>
      <c r="P2106" s="222">
        <f>O2106*H2106</f>
        <v>0</v>
      </c>
      <c r="Q2106" s="222">
        <v>0.0033999999999999998</v>
      </c>
      <c r="R2106" s="222">
        <f>Q2106*H2106</f>
        <v>1.3535059999999999</v>
      </c>
      <c r="S2106" s="222">
        <v>0</v>
      </c>
      <c r="T2106" s="223">
        <f>S2106*H2106</f>
        <v>0</v>
      </c>
      <c r="AR2106" s="23" t="s">
        <v>347</v>
      </c>
      <c r="AT2106" s="23" t="s">
        <v>237</v>
      </c>
      <c r="AU2106" s="23" t="s">
        <v>84</v>
      </c>
      <c r="AY2106" s="23" t="s">
        <v>147</v>
      </c>
      <c r="BE2106" s="224">
        <f>IF(N2106="základní",J2106,0)</f>
        <v>0</v>
      </c>
      <c r="BF2106" s="224">
        <f>IF(N2106="snížená",J2106,0)</f>
        <v>0</v>
      </c>
      <c r="BG2106" s="224">
        <f>IF(N2106="zákl. přenesená",J2106,0)</f>
        <v>0</v>
      </c>
      <c r="BH2106" s="224">
        <f>IF(N2106="sníž. přenesená",J2106,0)</f>
        <v>0</v>
      </c>
      <c r="BI2106" s="224">
        <f>IF(N2106="nulová",J2106,0)</f>
        <v>0</v>
      </c>
      <c r="BJ2106" s="23" t="s">
        <v>77</v>
      </c>
      <c r="BK2106" s="224">
        <f>ROUND(I2106*H2106,2)</f>
        <v>0</v>
      </c>
      <c r="BL2106" s="23" t="s">
        <v>248</v>
      </c>
      <c r="BM2106" s="23" t="s">
        <v>2714</v>
      </c>
    </row>
    <row r="2107" s="12" customFormat="1">
      <c r="B2107" s="238"/>
      <c r="C2107" s="239"/>
      <c r="D2107" s="225" t="s">
        <v>158</v>
      </c>
      <c r="E2107" s="239"/>
      <c r="F2107" s="241" t="s">
        <v>2715</v>
      </c>
      <c r="G2107" s="239"/>
      <c r="H2107" s="242">
        <v>398.08999999999998</v>
      </c>
      <c r="I2107" s="243"/>
      <c r="J2107" s="239"/>
      <c r="K2107" s="239"/>
      <c r="L2107" s="244"/>
      <c r="M2107" s="245"/>
      <c r="N2107" s="246"/>
      <c r="O2107" s="246"/>
      <c r="P2107" s="246"/>
      <c r="Q2107" s="246"/>
      <c r="R2107" s="246"/>
      <c r="S2107" s="246"/>
      <c r="T2107" s="247"/>
      <c r="AT2107" s="248" t="s">
        <v>158</v>
      </c>
      <c r="AU2107" s="248" t="s">
        <v>84</v>
      </c>
      <c r="AV2107" s="12" t="s">
        <v>84</v>
      </c>
      <c r="AW2107" s="12" t="s">
        <v>6</v>
      </c>
      <c r="AX2107" s="12" t="s">
        <v>77</v>
      </c>
      <c r="AY2107" s="248" t="s">
        <v>147</v>
      </c>
    </row>
    <row r="2108" s="1" customFormat="1" ht="25.5" customHeight="1">
      <c r="B2108" s="45"/>
      <c r="C2108" s="213" t="s">
        <v>2716</v>
      </c>
      <c r="D2108" s="213" t="s">
        <v>149</v>
      </c>
      <c r="E2108" s="214" t="s">
        <v>2717</v>
      </c>
      <c r="F2108" s="215" t="s">
        <v>2718</v>
      </c>
      <c r="G2108" s="216" t="s">
        <v>443</v>
      </c>
      <c r="H2108" s="217">
        <v>180.94999999999999</v>
      </c>
      <c r="I2108" s="218"/>
      <c r="J2108" s="219">
        <f>ROUND(I2108*H2108,2)</f>
        <v>0</v>
      </c>
      <c r="K2108" s="215" t="s">
        <v>153</v>
      </c>
      <c r="L2108" s="71"/>
      <c r="M2108" s="220" t="s">
        <v>21</v>
      </c>
      <c r="N2108" s="221" t="s">
        <v>43</v>
      </c>
      <c r="O2108" s="46"/>
      <c r="P2108" s="222">
        <f>O2108*H2108</f>
        <v>0</v>
      </c>
      <c r="Q2108" s="222">
        <v>2.0000000000000002E-05</v>
      </c>
      <c r="R2108" s="222">
        <f>Q2108*H2108</f>
        <v>0.0036190000000000003</v>
      </c>
      <c r="S2108" s="222">
        <v>0</v>
      </c>
      <c r="T2108" s="223">
        <f>S2108*H2108</f>
        <v>0</v>
      </c>
      <c r="AR2108" s="23" t="s">
        <v>248</v>
      </c>
      <c r="AT2108" s="23" t="s">
        <v>149</v>
      </c>
      <c r="AU2108" s="23" t="s">
        <v>84</v>
      </c>
      <c r="AY2108" s="23" t="s">
        <v>147</v>
      </c>
      <c r="BE2108" s="224">
        <f>IF(N2108="základní",J2108,0)</f>
        <v>0</v>
      </c>
      <c r="BF2108" s="224">
        <f>IF(N2108="snížená",J2108,0)</f>
        <v>0</v>
      </c>
      <c r="BG2108" s="224">
        <f>IF(N2108="zákl. přenesená",J2108,0)</f>
        <v>0</v>
      </c>
      <c r="BH2108" s="224">
        <f>IF(N2108="sníž. přenesená",J2108,0)</f>
        <v>0</v>
      </c>
      <c r="BI2108" s="224">
        <f>IF(N2108="nulová",J2108,0)</f>
        <v>0</v>
      </c>
      <c r="BJ2108" s="23" t="s">
        <v>77</v>
      </c>
      <c r="BK2108" s="224">
        <f>ROUND(I2108*H2108,2)</f>
        <v>0</v>
      </c>
      <c r="BL2108" s="23" t="s">
        <v>248</v>
      </c>
      <c r="BM2108" s="23" t="s">
        <v>2719</v>
      </c>
    </row>
    <row r="2109" s="11" customFormat="1">
      <c r="B2109" s="228"/>
      <c r="C2109" s="229"/>
      <c r="D2109" s="225" t="s">
        <v>158</v>
      </c>
      <c r="E2109" s="230" t="s">
        <v>21</v>
      </c>
      <c r="F2109" s="231" t="s">
        <v>485</v>
      </c>
      <c r="G2109" s="229"/>
      <c r="H2109" s="230" t="s">
        <v>21</v>
      </c>
      <c r="I2109" s="232"/>
      <c r="J2109" s="229"/>
      <c r="K2109" s="229"/>
      <c r="L2109" s="233"/>
      <c r="M2109" s="234"/>
      <c r="N2109" s="235"/>
      <c r="O2109" s="235"/>
      <c r="P2109" s="235"/>
      <c r="Q2109" s="235"/>
      <c r="R2109" s="235"/>
      <c r="S2109" s="235"/>
      <c r="T2109" s="236"/>
      <c r="AT2109" s="237" t="s">
        <v>158</v>
      </c>
      <c r="AU2109" s="237" t="s">
        <v>84</v>
      </c>
      <c r="AV2109" s="11" t="s">
        <v>77</v>
      </c>
      <c r="AW2109" s="11" t="s">
        <v>35</v>
      </c>
      <c r="AX2109" s="11" t="s">
        <v>72</v>
      </c>
      <c r="AY2109" s="237" t="s">
        <v>147</v>
      </c>
    </row>
    <row r="2110" s="12" customFormat="1">
      <c r="B2110" s="238"/>
      <c r="C2110" s="239"/>
      <c r="D2110" s="225" t="s">
        <v>158</v>
      </c>
      <c r="E2110" s="240" t="s">
        <v>21</v>
      </c>
      <c r="F2110" s="241" t="s">
        <v>2720</v>
      </c>
      <c r="G2110" s="239"/>
      <c r="H2110" s="242">
        <v>119.375</v>
      </c>
      <c r="I2110" s="243"/>
      <c r="J2110" s="239"/>
      <c r="K2110" s="239"/>
      <c r="L2110" s="244"/>
      <c r="M2110" s="245"/>
      <c r="N2110" s="246"/>
      <c r="O2110" s="246"/>
      <c r="P2110" s="246"/>
      <c r="Q2110" s="246"/>
      <c r="R2110" s="246"/>
      <c r="S2110" s="246"/>
      <c r="T2110" s="247"/>
      <c r="AT2110" s="248" t="s">
        <v>158</v>
      </c>
      <c r="AU2110" s="248" t="s">
        <v>84</v>
      </c>
      <c r="AV2110" s="12" t="s">
        <v>84</v>
      </c>
      <c r="AW2110" s="12" t="s">
        <v>35</v>
      </c>
      <c r="AX2110" s="12" t="s">
        <v>72</v>
      </c>
      <c r="AY2110" s="248" t="s">
        <v>147</v>
      </c>
    </row>
    <row r="2111" s="12" customFormat="1">
      <c r="B2111" s="238"/>
      <c r="C2111" s="239"/>
      <c r="D2111" s="225" t="s">
        <v>158</v>
      </c>
      <c r="E2111" s="240" t="s">
        <v>21</v>
      </c>
      <c r="F2111" s="241" t="s">
        <v>2721</v>
      </c>
      <c r="G2111" s="239"/>
      <c r="H2111" s="242">
        <v>61.575000000000003</v>
      </c>
      <c r="I2111" s="243"/>
      <c r="J2111" s="239"/>
      <c r="K2111" s="239"/>
      <c r="L2111" s="244"/>
      <c r="M2111" s="245"/>
      <c r="N2111" s="246"/>
      <c r="O2111" s="246"/>
      <c r="P2111" s="246"/>
      <c r="Q2111" s="246"/>
      <c r="R2111" s="246"/>
      <c r="S2111" s="246"/>
      <c r="T2111" s="247"/>
      <c r="AT2111" s="248" t="s">
        <v>158</v>
      </c>
      <c r="AU2111" s="248" t="s">
        <v>84</v>
      </c>
      <c r="AV2111" s="12" t="s">
        <v>84</v>
      </c>
      <c r="AW2111" s="12" t="s">
        <v>35</v>
      </c>
      <c r="AX2111" s="12" t="s">
        <v>72</v>
      </c>
      <c r="AY2111" s="248" t="s">
        <v>147</v>
      </c>
    </row>
    <row r="2112" s="13" customFormat="1">
      <c r="B2112" s="249"/>
      <c r="C2112" s="250"/>
      <c r="D2112" s="225" t="s">
        <v>158</v>
      </c>
      <c r="E2112" s="251" t="s">
        <v>21</v>
      </c>
      <c r="F2112" s="252" t="s">
        <v>161</v>
      </c>
      <c r="G2112" s="250"/>
      <c r="H2112" s="253">
        <v>180.94999999999999</v>
      </c>
      <c r="I2112" s="254"/>
      <c r="J2112" s="250"/>
      <c r="K2112" s="250"/>
      <c r="L2112" s="255"/>
      <c r="M2112" s="256"/>
      <c r="N2112" s="257"/>
      <c r="O2112" s="257"/>
      <c r="P2112" s="257"/>
      <c r="Q2112" s="257"/>
      <c r="R2112" s="257"/>
      <c r="S2112" s="257"/>
      <c r="T2112" s="258"/>
      <c r="AT2112" s="259" t="s">
        <v>158</v>
      </c>
      <c r="AU2112" s="259" t="s">
        <v>84</v>
      </c>
      <c r="AV2112" s="13" t="s">
        <v>154</v>
      </c>
      <c r="AW2112" s="13" t="s">
        <v>35</v>
      </c>
      <c r="AX2112" s="13" t="s">
        <v>77</v>
      </c>
      <c r="AY2112" s="259" t="s">
        <v>147</v>
      </c>
    </row>
    <row r="2113" s="1" customFormat="1" ht="16.5" customHeight="1">
      <c r="B2113" s="45"/>
      <c r="C2113" s="213" t="s">
        <v>2722</v>
      </c>
      <c r="D2113" s="213" t="s">
        <v>149</v>
      </c>
      <c r="E2113" s="214" t="s">
        <v>2723</v>
      </c>
      <c r="F2113" s="215" t="s">
        <v>2724</v>
      </c>
      <c r="G2113" s="216" t="s">
        <v>443</v>
      </c>
      <c r="H2113" s="217">
        <v>173.66</v>
      </c>
      <c r="I2113" s="218"/>
      <c r="J2113" s="219">
        <f>ROUND(I2113*H2113,2)</f>
        <v>0</v>
      </c>
      <c r="K2113" s="215" t="s">
        <v>153</v>
      </c>
      <c r="L2113" s="71"/>
      <c r="M2113" s="220" t="s">
        <v>21</v>
      </c>
      <c r="N2113" s="221" t="s">
        <v>43</v>
      </c>
      <c r="O2113" s="46"/>
      <c r="P2113" s="222">
        <f>O2113*H2113</f>
        <v>0</v>
      </c>
      <c r="Q2113" s="222">
        <v>0</v>
      </c>
      <c r="R2113" s="222">
        <f>Q2113*H2113</f>
        <v>0</v>
      </c>
      <c r="S2113" s="222">
        <v>0.00029999999999999997</v>
      </c>
      <c r="T2113" s="223">
        <f>S2113*H2113</f>
        <v>0.052097999999999992</v>
      </c>
      <c r="AR2113" s="23" t="s">
        <v>248</v>
      </c>
      <c r="AT2113" s="23" t="s">
        <v>149</v>
      </c>
      <c r="AU2113" s="23" t="s">
        <v>84</v>
      </c>
      <c r="AY2113" s="23" t="s">
        <v>147</v>
      </c>
      <c r="BE2113" s="224">
        <f>IF(N2113="základní",J2113,0)</f>
        <v>0</v>
      </c>
      <c r="BF2113" s="224">
        <f>IF(N2113="snížená",J2113,0)</f>
        <v>0</v>
      </c>
      <c r="BG2113" s="224">
        <f>IF(N2113="zákl. přenesená",J2113,0)</f>
        <v>0</v>
      </c>
      <c r="BH2113" s="224">
        <f>IF(N2113="sníž. přenesená",J2113,0)</f>
        <v>0</v>
      </c>
      <c r="BI2113" s="224">
        <f>IF(N2113="nulová",J2113,0)</f>
        <v>0</v>
      </c>
      <c r="BJ2113" s="23" t="s">
        <v>77</v>
      </c>
      <c r="BK2113" s="224">
        <f>ROUND(I2113*H2113,2)</f>
        <v>0</v>
      </c>
      <c r="BL2113" s="23" t="s">
        <v>248</v>
      </c>
      <c r="BM2113" s="23" t="s">
        <v>2725</v>
      </c>
    </row>
    <row r="2114" s="11" customFormat="1">
      <c r="B2114" s="228"/>
      <c r="C2114" s="229"/>
      <c r="D2114" s="225" t="s">
        <v>158</v>
      </c>
      <c r="E2114" s="230" t="s">
        <v>21</v>
      </c>
      <c r="F2114" s="231" t="s">
        <v>1005</v>
      </c>
      <c r="G2114" s="229"/>
      <c r="H2114" s="230" t="s">
        <v>21</v>
      </c>
      <c r="I2114" s="232"/>
      <c r="J2114" s="229"/>
      <c r="K2114" s="229"/>
      <c r="L2114" s="233"/>
      <c r="M2114" s="234"/>
      <c r="N2114" s="235"/>
      <c r="O2114" s="235"/>
      <c r="P2114" s="235"/>
      <c r="Q2114" s="235"/>
      <c r="R2114" s="235"/>
      <c r="S2114" s="235"/>
      <c r="T2114" s="236"/>
      <c r="AT2114" s="237" t="s">
        <v>158</v>
      </c>
      <c r="AU2114" s="237" t="s">
        <v>84</v>
      </c>
      <c r="AV2114" s="11" t="s">
        <v>77</v>
      </c>
      <c r="AW2114" s="11" t="s">
        <v>35</v>
      </c>
      <c r="AX2114" s="11" t="s">
        <v>72</v>
      </c>
      <c r="AY2114" s="237" t="s">
        <v>147</v>
      </c>
    </row>
    <row r="2115" s="12" customFormat="1">
      <c r="B2115" s="238"/>
      <c r="C2115" s="239"/>
      <c r="D2115" s="225" t="s">
        <v>158</v>
      </c>
      <c r="E2115" s="240" t="s">
        <v>21</v>
      </c>
      <c r="F2115" s="241" t="s">
        <v>2726</v>
      </c>
      <c r="G2115" s="239"/>
      <c r="H2115" s="242">
        <v>173.66</v>
      </c>
      <c r="I2115" s="243"/>
      <c r="J2115" s="239"/>
      <c r="K2115" s="239"/>
      <c r="L2115" s="244"/>
      <c r="M2115" s="245"/>
      <c r="N2115" s="246"/>
      <c r="O2115" s="246"/>
      <c r="P2115" s="246"/>
      <c r="Q2115" s="246"/>
      <c r="R2115" s="246"/>
      <c r="S2115" s="246"/>
      <c r="T2115" s="247"/>
      <c r="AT2115" s="248" t="s">
        <v>158</v>
      </c>
      <c r="AU2115" s="248" t="s">
        <v>84</v>
      </c>
      <c r="AV2115" s="12" t="s">
        <v>84</v>
      </c>
      <c r="AW2115" s="12" t="s">
        <v>35</v>
      </c>
      <c r="AX2115" s="12" t="s">
        <v>72</v>
      </c>
      <c r="AY2115" s="248" t="s">
        <v>147</v>
      </c>
    </row>
    <row r="2116" s="13" customFormat="1">
      <c r="B2116" s="249"/>
      <c r="C2116" s="250"/>
      <c r="D2116" s="225" t="s">
        <v>158</v>
      </c>
      <c r="E2116" s="251" t="s">
        <v>21</v>
      </c>
      <c r="F2116" s="252" t="s">
        <v>161</v>
      </c>
      <c r="G2116" s="250"/>
      <c r="H2116" s="253">
        <v>173.66</v>
      </c>
      <c r="I2116" s="254"/>
      <c r="J2116" s="250"/>
      <c r="K2116" s="250"/>
      <c r="L2116" s="255"/>
      <c r="M2116" s="256"/>
      <c r="N2116" s="257"/>
      <c r="O2116" s="257"/>
      <c r="P2116" s="257"/>
      <c r="Q2116" s="257"/>
      <c r="R2116" s="257"/>
      <c r="S2116" s="257"/>
      <c r="T2116" s="258"/>
      <c r="AT2116" s="259" t="s">
        <v>158</v>
      </c>
      <c r="AU2116" s="259" t="s">
        <v>84</v>
      </c>
      <c r="AV2116" s="13" t="s">
        <v>154</v>
      </c>
      <c r="AW2116" s="13" t="s">
        <v>35</v>
      </c>
      <c r="AX2116" s="13" t="s">
        <v>77</v>
      </c>
      <c r="AY2116" s="259" t="s">
        <v>147</v>
      </c>
    </row>
    <row r="2117" s="1" customFormat="1" ht="16.5" customHeight="1">
      <c r="B2117" s="45"/>
      <c r="C2117" s="213" t="s">
        <v>2727</v>
      </c>
      <c r="D2117" s="213" t="s">
        <v>149</v>
      </c>
      <c r="E2117" s="214" t="s">
        <v>2728</v>
      </c>
      <c r="F2117" s="215" t="s">
        <v>2729</v>
      </c>
      <c r="G2117" s="216" t="s">
        <v>443</v>
      </c>
      <c r="H2117" s="217">
        <v>358.91000000000003</v>
      </c>
      <c r="I2117" s="218"/>
      <c r="J2117" s="219">
        <f>ROUND(I2117*H2117,2)</f>
        <v>0</v>
      </c>
      <c r="K2117" s="215" t="s">
        <v>153</v>
      </c>
      <c r="L2117" s="71"/>
      <c r="M2117" s="220" t="s">
        <v>21</v>
      </c>
      <c r="N2117" s="221" t="s">
        <v>43</v>
      </c>
      <c r="O2117" s="46"/>
      <c r="P2117" s="222">
        <f>O2117*H2117</f>
        <v>0</v>
      </c>
      <c r="Q2117" s="222">
        <v>1.0000000000000001E-05</v>
      </c>
      <c r="R2117" s="222">
        <f>Q2117*H2117</f>
        <v>0.0035891000000000004</v>
      </c>
      <c r="S2117" s="222">
        <v>0</v>
      </c>
      <c r="T2117" s="223">
        <f>S2117*H2117</f>
        <v>0</v>
      </c>
      <c r="AR2117" s="23" t="s">
        <v>248</v>
      </c>
      <c r="AT2117" s="23" t="s">
        <v>149</v>
      </c>
      <c r="AU2117" s="23" t="s">
        <v>84</v>
      </c>
      <c r="AY2117" s="23" t="s">
        <v>147</v>
      </c>
      <c r="BE2117" s="224">
        <f>IF(N2117="základní",J2117,0)</f>
        <v>0</v>
      </c>
      <c r="BF2117" s="224">
        <f>IF(N2117="snížená",J2117,0)</f>
        <v>0</v>
      </c>
      <c r="BG2117" s="224">
        <f>IF(N2117="zákl. přenesená",J2117,0)</f>
        <v>0</v>
      </c>
      <c r="BH2117" s="224">
        <f>IF(N2117="sníž. přenesená",J2117,0)</f>
        <v>0</v>
      </c>
      <c r="BI2117" s="224">
        <f>IF(N2117="nulová",J2117,0)</f>
        <v>0</v>
      </c>
      <c r="BJ2117" s="23" t="s">
        <v>77</v>
      </c>
      <c r="BK2117" s="224">
        <f>ROUND(I2117*H2117,2)</f>
        <v>0</v>
      </c>
      <c r="BL2117" s="23" t="s">
        <v>248</v>
      </c>
      <c r="BM2117" s="23" t="s">
        <v>2730</v>
      </c>
    </row>
    <row r="2118" s="11" customFormat="1">
      <c r="B2118" s="228"/>
      <c r="C2118" s="229"/>
      <c r="D2118" s="225" t="s">
        <v>158</v>
      </c>
      <c r="E2118" s="230" t="s">
        <v>21</v>
      </c>
      <c r="F2118" s="231" t="s">
        <v>485</v>
      </c>
      <c r="G2118" s="229"/>
      <c r="H2118" s="230" t="s">
        <v>21</v>
      </c>
      <c r="I2118" s="232"/>
      <c r="J2118" s="229"/>
      <c r="K2118" s="229"/>
      <c r="L2118" s="233"/>
      <c r="M2118" s="234"/>
      <c r="N2118" s="235"/>
      <c r="O2118" s="235"/>
      <c r="P2118" s="235"/>
      <c r="Q2118" s="235"/>
      <c r="R2118" s="235"/>
      <c r="S2118" s="235"/>
      <c r="T2118" s="236"/>
      <c r="AT2118" s="237" t="s">
        <v>158</v>
      </c>
      <c r="AU2118" s="237" t="s">
        <v>84</v>
      </c>
      <c r="AV2118" s="11" t="s">
        <v>77</v>
      </c>
      <c r="AW2118" s="11" t="s">
        <v>35</v>
      </c>
      <c r="AX2118" s="11" t="s">
        <v>72</v>
      </c>
      <c r="AY2118" s="237" t="s">
        <v>147</v>
      </c>
    </row>
    <row r="2119" s="12" customFormat="1">
      <c r="B2119" s="238"/>
      <c r="C2119" s="239"/>
      <c r="D2119" s="225" t="s">
        <v>158</v>
      </c>
      <c r="E2119" s="240" t="s">
        <v>21</v>
      </c>
      <c r="F2119" s="241" t="s">
        <v>2731</v>
      </c>
      <c r="G2119" s="239"/>
      <c r="H2119" s="242">
        <v>6.7599999999999998</v>
      </c>
      <c r="I2119" s="243"/>
      <c r="J2119" s="239"/>
      <c r="K2119" s="239"/>
      <c r="L2119" s="244"/>
      <c r="M2119" s="245"/>
      <c r="N2119" s="246"/>
      <c r="O2119" s="246"/>
      <c r="P2119" s="246"/>
      <c r="Q2119" s="246"/>
      <c r="R2119" s="246"/>
      <c r="S2119" s="246"/>
      <c r="T2119" s="247"/>
      <c r="AT2119" s="248" t="s">
        <v>158</v>
      </c>
      <c r="AU2119" s="248" t="s">
        <v>84</v>
      </c>
      <c r="AV2119" s="12" t="s">
        <v>84</v>
      </c>
      <c r="AW2119" s="12" t="s">
        <v>35</v>
      </c>
      <c r="AX2119" s="12" t="s">
        <v>72</v>
      </c>
      <c r="AY2119" s="248" t="s">
        <v>147</v>
      </c>
    </row>
    <row r="2120" s="12" customFormat="1">
      <c r="B2120" s="238"/>
      <c r="C2120" s="239"/>
      <c r="D2120" s="225" t="s">
        <v>158</v>
      </c>
      <c r="E2120" s="240" t="s">
        <v>21</v>
      </c>
      <c r="F2120" s="241" t="s">
        <v>2732</v>
      </c>
      <c r="G2120" s="239"/>
      <c r="H2120" s="242">
        <v>13.210000000000001</v>
      </c>
      <c r="I2120" s="243"/>
      <c r="J2120" s="239"/>
      <c r="K2120" s="239"/>
      <c r="L2120" s="244"/>
      <c r="M2120" s="245"/>
      <c r="N2120" s="246"/>
      <c r="O2120" s="246"/>
      <c r="P2120" s="246"/>
      <c r="Q2120" s="246"/>
      <c r="R2120" s="246"/>
      <c r="S2120" s="246"/>
      <c r="T2120" s="247"/>
      <c r="AT2120" s="248" t="s">
        <v>158</v>
      </c>
      <c r="AU2120" s="248" t="s">
        <v>84</v>
      </c>
      <c r="AV2120" s="12" t="s">
        <v>84</v>
      </c>
      <c r="AW2120" s="12" t="s">
        <v>35</v>
      </c>
      <c r="AX2120" s="12" t="s">
        <v>72</v>
      </c>
      <c r="AY2120" s="248" t="s">
        <v>147</v>
      </c>
    </row>
    <row r="2121" s="12" customFormat="1">
      <c r="B2121" s="238"/>
      <c r="C2121" s="239"/>
      <c r="D2121" s="225" t="s">
        <v>158</v>
      </c>
      <c r="E2121" s="240" t="s">
        <v>21</v>
      </c>
      <c r="F2121" s="241" t="s">
        <v>2733</v>
      </c>
      <c r="G2121" s="239"/>
      <c r="H2121" s="242">
        <v>19.309999999999999</v>
      </c>
      <c r="I2121" s="243"/>
      <c r="J2121" s="239"/>
      <c r="K2121" s="239"/>
      <c r="L2121" s="244"/>
      <c r="M2121" s="245"/>
      <c r="N2121" s="246"/>
      <c r="O2121" s="246"/>
      <c r="P2121" s="246"/>
      <c r="Q2121" s="246"/>
      <c r="R2121" s="246"/>
      <c r="S2121" s="246"/>
      <c r="T2121" s="247"/>
      <c r="AT2121" s="248" t="s">
        <v>158</v>
      </c>
      <c r="AU2121" s="248" t="s">
        <v>84</v>
      </c>
      <c r="AV2121" s="12" t="s">
        <v>84</v>
      </c>
      <c r="AW2121" s="12" t="s">
        <v>35</v>
      </c>
      <c r="AX2121" s="12" t="s">
        <v>72</v>
      </c>
      <c r="AY2121" s="248" t="s">
        <v>147</v>
      </c>
    </row>
    <row r="2122" s="12" customFormat="1">
      <c r="B2122" s="238"/>
      <c r="C2122" s="239"/>
      <c r="D2122" s="225" t="s">
        <v>158</v>
      </c>
      <c r="E2122" s="240" t="s">
        <v>21</v>
      </c>
      <c r="F2122" s="241" t="s">
        <v>2734</v>
      </c>
      <c r="G2122" s="239"/>
      <c r="H2122" s="242">
        <v>21.640000000000001</v>
      </c>
      <c r="I2122" s="243"/>
      <c r="J2122" s="239"/>
      <c r="K2122" s="239"/>
      <c r="L2122" s="244"/>
      <c r="M2122" s="245"/>
      <c r="N2122" s="246"/>
      <c r="O2122" s="246"/>
      <c r="P2122" s="246"/>
      <c r="Q2122" s="246"/>
      <c r="R2122" s="246"/>
      <c r="S2122" s="246"/>
      <c r="T2122" s="247"/>
      <c r="AT2122" s="248" t="s">
        <v>158</v>
      </c>
      <c r="AU2122" s="248" t="s">
        <v>84</v>
      </c>
      <c r="AV2122" s="12" t="s">
        <v>84</v>
      </c>
      <c r="AW2122" s="12" t="s">
        <v>35</v>
      </c>
      <c r="AX2122" s="12" t="s">
        <v>72</v>
      </c>
      <c r="AY2122" s="248" t="s">
        <v>147</v>
      </c>
    </row>
    <row r="2123" s="12" customFormat="1">
      <c r="B2123" s="238"/>
      <c r="C2123" s="239"/>
      <c r="D2123" s="225" t="s">
        <v>158</v>
      </c>
      <c r="E2123" s="240" t="s">
        <v>21</v>
      </c>
      <c r="F2123" s="241" t="s">
        <v>2735</v>
      </c>
      <c r="G2123" s="239"/>
      <c r="H2123" s="242">
        <v>21.559999999999999</v>
      </c>
      <c r="I2123" s="243"/>
      <c r="J2123" s="239"/>
      <c r="K2123" s="239"/>
      <c r="L2123" s="244"/>
      <c r="M2123" s="245"/>
      <c r="N2123" s="246"/>
      <c r="O2123" s="246"/>
      <c r="P2123" s="246"/>
      <c r="Q2123" s="246"/>
      <c r="R2123" s="246"/>
      <c r="S2123" s="246"/>
      <c r="T2123" s="247"/>
      <c r="AT2123" s="248" t="s">
        <v>158</v>
      </c>
      <c r="AU2123" s="248" t="s">
        <v>84</v>
      </c>
      <c r="AV2123" s="12" t="s">
        <v>84</v>
      </c>
      <c r="AW2123" s="12" t="s">
        <v>35</v>
      </c>
      <c r="AX2123" s="12" t="s">
        <v>72</v>
      </c>
      <c r="AY2123" s="248" t="s">
        <v>147</v>
      </c>
    </row>
    <row r="2124" s="12" customFormat="1">
      <c r="B2124" s="238"/>
      <c r="C2124" s="239"/>
      <c r="D2124" s="225" t="s">
        <v>158</v>
      </c>
      <c r="E2124" s="240" t="s">
        <v>21</v>
      </c>
      <c r="F2124" s="241" t="s">
        <v>2736</v>
      </c>
      <c r="G2124" s="239"/>
      <c r="H2124" s="242">
        <v>18.109999999999999</v>
      </c>
      <c r="I2124" s="243"/>
      <c r="J2124" s="239"/>
      <c r="K2124" s="239"/>
      <c r="L2124" s="244"/>
      <c r="M2124" s="245"/>
      <c r="N2124" s="246"/>
      <c r="O2124" s="246"/>
      <c r="P2124" s="246"/>
      <c r="Q2124" s="246"/>
      <c r="R2124" s="246"/>
      <c r="S2124" s="246"/>
      <c r="T2124" s="247"/>
      <c r="AT2124" s="248" t="s">
        <v>158</v>
      </c>
      <c r="AU2124" s="248" t="s">
        <v>84</v>
      </c>
      <c r="AV2124" s="12" t="s">
        <v>84</v>
      </c>
      <c r="AW2124" s="12" t="s">
        <v>35</v>
      </c>
      <c r="AX2124" s="12" t="s">
        <v>72</v>
      </c>
      <c r="AY2124" s="248" t="s">
        <v>147</v>
      </c>
    </row>
    <row r="2125" s="12" customFormat="1">
      <c r="B2125" s="238"/>
      <c r="C2125" s="239"/>
      <c r="D2125" s="225" t="s">
        <v>158</v>
      </c>
      <c r="E2125" s="240" t="s">
        <v>21</v>
      </c>
      <c r="F2125" s="241" t="s">
        <v>2737</v>
      </c>
      <c r="G2125" s="239"/>
      <c r="H2125" s="242">
        <v>14.92</v>
      </c>
      <c r="I2125" s="243"/>
      <c r="J2125" s="239"/>
      <c r="K2125" s="239"/>
      <c r="L2125" s="244"/>
      <c r="M2125" s="245"/>
      <c r="N2125" s="246"/>
      <c r="O2125" s="246"/>
      <c r="P2125" s="246"/>
      <c r="Q2125" s="246"/>
      <c r="R2125" s="246"/>
      <c r="S2125" s="246"/>
      <c r="T2125" s="247"/>
      <c r="AT2125" s="248" t="s">
        <v>158</v>
      </c>
      <c r="AU2125" s="248" t="s">
        <v>84</v>
      </c>
      <c r="AV2125" s="12" t="s">
        <v>84</v>
      </c>
      <c r="AW2125" s="12" t="s">
        <v>35</v>
      </c>
      <c r="AX2125" s="12" t="s">
        <v>72</v>
      </c>
      <c r="AY2125" s="248" t="s">
        <v>147</v>
      </c>
    </row>
    <row r="2126" s="12" customFormat="1">
      <c r="B2126" s="238"/>
      <c r="C2126" s="239"/>
      <c r="D2126" s="225" t="s">
        <v>158</v>
      </c>
      <c r="E2126" s="240" t="s">
        <v>21</v>
      </c>
      <c r="F2126" s="241" t="s">
        <v>2738</v>
      </c>
      <c r="G2126" s="239"/>
      <c r="H2126" s="242">
        <v>16.379999999999999</v>
      </c>
      <c r="I2126" s="243"/>
      <c r="J2126" s="239"/>
      <c r="K2126" s="239"/>
      <c r="L2126" s="244"/>
      <c r="M2126" s="245"/>
      <c r="N2126" s="246"/>
      <c r="O2126" s="246"/>
      <c r="P2126" s="246"/>
      <c r="Q2126" s="246"/>
      <c r="R2126" s="246"/>
      <c r="S2126" s="246"/>
      <c r="T2126" s="247"/>
      <c r="AT2126" s="248" t="s">
        <v>158</v>
      </c>
      <c r="AU2126" s="248" t="s">
        <v>84</v>
      </c>
      <c r="AV2126" s="12" t="s">
        <v>84</v>
      </c>
      <c r="AW2126" s="12" t="s">
        <v>35</v>
      </c>
      <c r="AX2126" s="12" t="s">
        <v>72</v>
      </c>
      <c r="AY2126" s="248" t="s">
        <v>147</v>
      </c>
    </row>
    <row r="2127" s="12" customFormat="1">
      <c r="B2127" s="238"/>
      <c r="C2127" s="239"/>
      <c r="D2127" s="225" t="s">
        <v>158</v>
      </c>
      <c r="E2127" s="240" t="s">
        <v>21</v>
      </c>
      <c r="F2127" s="241" t="s">
        <v>2739</v>
      </c>
      <c r="G2127" s="239"/>
      <c r="H2127" s="242">
        <v>14.6</v>
      </c>
      <c r="I2127" s="243"/>
      <c r="J2127" s="239"/>
      <c r="K2127" s="239"/>
      <c r="L2127" s="244"/>
      <c r="M2127" s="245"/>
      <c r="N2127" s="246"/>
      <c r="O2127" s="246"/>
      <c r="P2127" s="246"/>
      <c r="Q2127" s="246"/>
      <c r="R2127" s="246"/>
      <c r="S2127" s="246"/>
      <c r="T2127" s="247"/>
      <c r="AT2127" s="248" t="s">
        <v>158</v>
      </c>
      <c r="AU2127" s="248" t="s">
        <v>84</v>
      </c>
      <c r="AV2127" s="12" t="s">
        <v>84</v>
      </c>
      <c r="AW2127" s="12" t="s">
        <v>35</v>
      </c>
      <c r="AX2127" s="12" t="s">
        <v>72</v>
      </c>
      <c r="AY2127" s="248" t="s">
        <v>147</v>
      </c>
    </row>
    <row r="2128" s="12" customFormat="1">
      <c r="B2128" s="238"/>
      <c r="C2128" s="239"/>
      <c r="D2128" s="225" t="s">
        <v>158</v>
      </c>
      <c r="E2128" s="240" t="s">
        <v>21</v>
      </c>
      <c r="F2128" s="241" t="s">
        <v>2740</v>
      </c>
      <c r="G2128" s="239"/>
      <c r="H2128" s="242">
        <v>18.460000000000001</v>
      </c>
      <c r="I2128" s="243"/>
      <c r="J2128" s="239"/>
      <c r="K2128" s="239"/>
      <c r="L2128" s="244"/>
      <c r="M2128" s="245"/>
      <c r="N2128" s="246"/>
      <c r="O2128" s="246"/>
      <c r="P2128" s="246"/>
      <c r="Q2128" s="246"/>
      <c r="R2128" s="246"/>
      <c r="S2128" s="246"/>
      <c r="T2128" s="247"/>
      <c r="AT2128" s="248" t="s">
        <v>158</v>
      </c>
      <c r="AU2128" s="248" t="s">
        <v>84</v>
      </c>
      <c r="AV2128" s="12" t="s">
        <v>84</v>
      </c>
      <c r="AW2128" s="12" t="s">
        <v>35</v>
      </c>
      <c r="AX2128" s="12" t="s">
        <v>72</v>
      </c>
      <c r="AY2128" s="248" t="s">
        <v>147</v>
      </c>
    </row>
    <row r="2129" s="12" customFormat="1">
      <c r="B2129" s="238"/>
      <c r="C2129" s="239"/>
      <c r="D2129" s="225" t="s">
        <v>158</v>
      </c>
      <c r="E2129" s="240" t="s">
        <v>21</v>
      </c>
      <c r="F2129" s="241" t="s">
        <v>2741</v>
      </c>
      <c r="G2129" s="239"/>
      <c r="H2129" s="242">
        <v>16.579999999999998</v>
      </c>
      <c r="I2129" s="243"/>
      <c r="J2129" s="239"/>
      <c r="K2129" s="239"/>
      <c r="L2129" s="244"/>
      <c r="M2129" s="245"/>
      <c r="N2129" s="246"/>
      <c r="O2129" s="246"/>
      <c r="P2129" s="246"/>
      <c r="Q2129" s="246"/>
      <c r="R2129" s="246"/>
      <c r="S2129" s="246"/>
      <c r="T2129" s="247"/>
      <c r="AT2129" s="248" t="s">
        <v>158</v>
      </c>
      <c r="AU2129" s="248" t="s">
        <v>84</v>
      </c>
      <c r="AV2129" s="12" t="s">
        <v>84</v>
      </c>
      <c r="AW2129" s="12" t="s">
        <v>35</v>
      </c>
      <c r="AX2129" s="12" t="s">
        <v>72</v>
      </c>
      <c r="AY2129" s="248" t="s">
        <v>147</v>
      </c>
    </row>
    <row r="2130" s="12" customFormat="1">
      <c r="B2130" s="238"/>
      <c r="C2130" s="239"/>
      <c r="D2130" s="225" t="s">
        <v>158</v>
      </c>
      <c r="E2130" s="240" t="s">
        <v>21</v>
      </c>
      <c r="F2130" s="241" t="s">
        <v>2742</v>
      </c>
      <c r="G2130" s="239"/>
      <c r="H2130" s="242">
        <v>17.379999999999999</v>
      </c>
      <c r="I2130" s="243"/>
      <c r="J2130" s="239"/>
      <c r="K2130" s="239"/>
      <c r="L2130" s="244"/>
      <c r="M2130" s="245"/>
      <c r="N2130" s="246"/>
      <c r="O2130" s="246"/>
      <c r="P2130" s="246"/>
      <c r="Q2130" s="246"/>
      <c r="R2130" s="246"/>
      <c r="S2130" s="246"/>
      <c r="T2130" s="247"/>
      <c r="AT2130" s="248" t="s">
        <v>158</v>
      </c>
      <c r="AU2130" s="248" t="s">
        <v>84</v>
      </c>
      <c r="AV2130" s="12" t="s">
        <v>84</v>
      </c>
      <c r="AW2130" s="12" t="s">
        <v>35</v>
      </c>
      <c r="AX2130" s="12" t="s">
        <v>72</v>
      </c>
      <c r="AY2130" s="248" t="s">
        <v>147</v>
      </c>
    </row>
    <row r="2131" s="12" customFormat="1">
      <c r="B2131" s="238"/>
      <c r="C2131" s="239"/>
      <c r="D2131" s="225" t="s">
        <v>158</v>
      </c>
      <c r="E2131" s="240" t="s">
        <v>21</v>
      </c>
      <c r="F2131" s="241" t="s">
        <v>2743</v>
      </c>
      <c r="G2131" s="239"/>
      <c r="H2131" s="242">
        <v>17.370000000000001</v>
      </c>
      <c r="I2131" s="243"/>
      <c r="J2131" s="239"/>
      <c r="K2131" s="239"/>
      <c r="L2131" s="244"/>
      <c r="M2131" s="245"/>
      <c r="N2131" s="246"/>
      <c r="O2131" s="246"/>
      <c r="P2131" s="246"/>
      <c r="Q2131" s="246"/>
      <c r="R2131" s="246"/>
      <c r="S2131" s="246"/>
      <c r="T2131" s="247"/>
      <c r="AT2131" s="248" t="s">
        <v>158</v>
      </c>
      <c r="AU2131" s="248" t="s">
        <v>84</v>
      </c>
      <c r="AV2131" s="12" t="s">
        <v>84</v>
      </c>
      <c r="AW2131" s="12" t="s">
        <v>35</v>
      </c>
      <c r="AX2131" s="12" t="s">
        <v>72</v>
      </c>
      <c r="AY2131" s="248" t="s">
        <v>147</v>
      </c>
    </row>
    <row r="2132" s="12" customFormat="1">
      <c r="B2132" s="238"/>
      <c r="C2132" s="239"/>
      <c r="D2132" s="225" t="s">
        <v>158</v>
      </c>
      <c r="E2132" s="240" t="s">
        <v>21</v>
      </c>
      <c r="F2132" s="241" t="s">
        <v>2744</v>
      </c>
      <c r="G2132" s="239"/>
      <c r="H2132" s="242">
        <v>17.039999999999999</v>
      </c>
      <c r="I2132" s="243"/>
      <c r="J2132" s="239"/>
      <c r="K2132" s="239"/>
      <c r="L2132" s="244"/>
      <c r="M2132" s="245"/>
      <c r="N2132" s="246"/>
      <c r="O2132" s="246"/>
      <c r="P2132" s="246"/>
      <c r="Q2132" s="246"/>
      <c r="R2132" s="246"/>
      <c r="S2132" s="246"/>
      <c r="T2132" s="247"/>
      <c r="AT2132" s="248" t="s">
        <v>158</v>
      </c>
      <c r="AU2132" s="248" t="s">
        <v>84</v>
      </c>
      <c r="AV2132" s="12" t="s">
        <v>84</v>
      </c>
      <c r="AW2132" s="12" t="s">
        <v>35</v>
      </c>
      <c r="AX2132" s="12" t="s">
        <v>72</v>
      </c>
      <c r="AY2132" s="248" t="s">
        <v>147</v>
      </c>
    </row>
    <row r="2133" s="12" customFormat="1">
      <c r="B2133" s="238"/>
      <c r="C2133" s="239"/>
      <c r="D2133" s="225" t="s">
        <v>158</v>
      </c>
      <c r="E2133" s="240" t="s">
        <v>21</v>
      </c>
      <c r="F2133" s="241" t="s">
        <v>2745</v>
      </c>
      <c r="G2133" s="239"/>
      <c r="H2133" s="242">
        <v>14.59</v>
      </c>
      <c r="I2133" s="243"/>
      <c r="J2133" s="239"/>
      <c r="K2133" s="239"/>
      <c r="L2133" s="244"/>
      <c r="M2133" s="245"/>
      <c r="N2133" s="246"/>
      <c r="O2133" s="246"/>
      <c r="P2133" s="246"/>
      <c r="Q2133" s="246"/>
      <c r="R2133" s="246"/>
      <c r="S2133" s="246"/>
      <c r="T2133" s="247"/>
      <c r="AT2133" s="248" t="s">
        <v>158</v>
      </c>
      <c r="AU2133" s="248" t="s">
        <v>84</v>
      </c>
      <c r="AV2133" s="12" t="s">
        <v>84</v>
      </c>
      <c r="AW2133" s="12" t="s">
        <v>35</v>
      </c>
      <c r="AX2133" s="12" t="s">
        <v>72</v>
      </c>
      <c r="AY2133" s="248" t="s">
        <v>147</v>
      </c>
    </row>
    <row r="2134" s="12" customFormat="1">
      <c r="B2134" s="238"/>
      <c r="C2134" s="239"/>
      <c r="D2134" s="225" t="s">
        <v>158</v>
      </c>
      <c r="E2134" s="240" t="s">
        <v>21</v>
      </c>
      <c r="F2134" s="241" t="s">
        <v>2746</v>
      </c>
      <c r="G2134" s="239"/>
      <c r="H2134" s="242">
        <v>103.40000000000001</v>
      </c>
      <c r="I2134" s="243"/>
      <c r="J2134" s="239"/>
      <c r="K2134" s="239"/>
      <c r="L2134" s="244"/>
      <c r="M2134" s="245"/>
      <c r="N2134" s="246"/>
      <c r="O2134" s="246"/>
      <c r="P2134" s="246"/>
      <c r="Q2134" s="246"/>
      <c r="R2134" s="246"/>
      <c r="S2134" s="246"/>
      <c r="T2134" s="247"/>
      <c r="AT2134" s="248" t="s">
        <v>158</v>
      </c>
      <c r="AU2134" s="248" t="s">
        <v>84</v>
      </c>
      <c r="AV2134" s="12" t="s">
        <v>84</v>
      </c>
      <c r="AW2134" s="12" t="s">
        <v>35</v>
      </c>
      <c r="AX2134" s="12" t="s">
        <v>72</v>
      </c>
      <c r="AY2134" s="248" t="s">
        <v>147</v>
      </c>
    </row>
    <row r="2135" s="12" customFormat="1">
      <c r="B2135" s="238"/>
      <c r="C2135" s="239"/>
      <c r="D2135" s="225" t="s">
        <v>158</v>
      </c>
      <c r="E2135" s="240" t="s">
        <v>21</v>
      </c>
      <c r="F2135" s="241" t="s">
        <v>2747</v>
      </c>
      <c r="G2135" s="239"/>
      <c r="H2135" s="242">
        <v>7.5999999999999996</v>
      </c>
      <c r="I2135" s="243"/>
      <c r="J2135" s="239"/>
      <c r="K2135" s="239"/>
      <c r="L2135" s="244"/>
      <c r="M2135" s="245"/>
      <c r="N2135" s="246"/>
      <c r="O2135" s="246"/>
      <c r="P2135" s="246"/>
      <c r="Q2135" s="246"/>
      <c r="R2135" s="246"/>
      <c r="S2135" s="246"/>
      <c r="T2135" s="247"/>
      <c r="AT2135" s="248" t="s">
        <v>158</v>
      </c>
      <c r="AU2135" s="248" t="s">
        <v>84</v>
      </c>
      <c r="AV2135" s="12" t="s">
        <v>84</v>
      </c>
      <c r="AW2135" s="12" t="s">
        <v>35</v>
      </c>
      <c r="AX2135" s="12" t="s">
        <v>72</v>
      </c>
      <c r="AY2135" s="248" t="s">
        <v>147</v>
      </c>
    </row>
    <row r="2136" s="13" customFormat="1">
      <c r="B2136" s="249"/>
      <c r="C2136" s="250"/>
      <c r="D2136" s="225" t="s">
        <v>158</v>
      </c>
      <c r="E2136" s="251" t="s">
        <v>21</v>
      </c>
      <c r="F2136" s="252" t="s">
        <v>161</v>
      </c>
      <c r="G2136" s="250"/>
      <c r="H2136" s="253">
        <v>358.91000000000003</v>
      </c>
      <c r="I2136" s="254"/>
      <c r="J2136" s="250"/>
      <c r="K2136" s="250"/>
      <c r="L2136" s="255"/>
      <c r="M2136" s="256"/>
      <c r="N2136" s="257"/>
      <c r="O2136" s="257"/>
      <c r="P2136" s="257"/>
      <c r="Q2136" s="257"/>
      <c r="R2136" s="257"/>
      <c r="S2136" s="257"/>
      <c r="T2136" s="258"/>
      <c r="AT2136" s="259" t="s">
        <v>158</v>
      </c>
      <c r="AU2136" s="259" t="s">
        <v>84</v>
      </c>
      <c r="AV2136" s="13" t="s">
        <v>154</v>
      </c>
      <c r="AW2136" s="13" t="s">
        <v>35</v>
      </c>
      <c r="AX2136" s="13" t="s">
        <v>77</v>
      </c>
      <c r="AY2136" s="259" t="s">
        <v>147</v>
      </c>
    </row>
    <row r="2137" s="1" customFormat="1" ht="25.5" customHeight="1">
      <c r="B2137" s="45"/>
      <c r="C2137" s="260" t="s">
        <v>2748</v>
      </c>
      <c r="D2137" s="260" t="s">
        <v>237</v>
      </c>
      <c r="E2137" s="261" t="s">
        <v>2712</v>
      </c>
      <c r="F2137" s="262" t="s">
        <v>2713</v>
      </c>
      <c r="G2137" s="263" t="s">
        <v>152</v>
      </c>
      <c r="H2137" s="264">
        <v>35.890999999999998</v>
      </c>
      <c r="I2137" s="265"/>
      <c r="J2137" s="266">
        <f>ROUND(I2137*H2137,2)</f>
        <v>0</v>
      </c>
      <c r="K2137" s="262" t="s">
        <v>153</v>
      </c>
      <c r="L2137" s="267"/>
      <c r="M2137" s="268" t="s">
        <v>21</v>
      </c>
      <c r="N2137" s="269" t="s">
        <v>43</v>
      </c>
      <c r="O2137" s="46"/>
      <c r="P2137" s="222">
        <f>O2137*H2137</f>
        <v>0</v>
      </c>
      <c r="Q2137" s="222">
        <v>0.0033999999999999998</v>
      </c>
      <c r="R2137" s="222">
        <f>Q2137*H2137</f>
        <v>0.12202939999999998</v>
      </c>
      <c r="S2137" s="222">
        <v>0</v>
      </c>
      <c r="T2137" s="223">
        <f>S2137*H2137</f>
        <v>0</v>
      </c>
      <c r="AR2137" s="23" t="s">
        <v>347</v>
      </c>
      <c r="AT2137" s="23" t="s">
        <v>237</v>
      </c>
      <c r="AU2137" s="23" t="s">
        <v>84</v>
      </c>
      <c r="AY2137" s="23" t="s">
        <v>147</v>
      </c>
      <c r="BE2137" s="224">
        <f>IF(N2137="základní",J2137,0)</f>
        <v>0</v>
      </c>
      <c r="BF2137" s="224">
        <f>IF(N2137="snížená",J2137,0)</f>
        <v>0</v>
      </c>
      <c r="BG2137" s="224">
        <f>IF(N2137="zákl. přenesená",J2137,0)</f>
        <v>0</v>
      </c>
      <c r="BH2137" s="224">
        <f>IF(N2137="sníž. přenesená",J2137,0)</f>
        <v>0</v>
      </c>
      <c r="BI2137" s="224">
        <f>IF(N2137="nulová",J2137,0)</f>
        <v>0</v>
      </c>
      <c r="BJ2137" s="23" t="s">
        <v>77</v>
      </c>
      <c r="BK2137" s="224">
        <f>ROUND(I2137*H2137,2)</f>
        <v>0</v>
      </c>
      <c r="BL2137" s="23" t="s">
        <v>248</v>
      </c>
      <c r="BM2137" s="23" t="s">
        <v>2749</v>
      </c>
    </row>
    <row r="2138" s="12" customFormat="1">
      <c r="B2138" s="238"/>
      <c r="C2138" s="239"/>
      <c r="D2138" s="225" t="s">
        <v>158</v>
      </c>
      <c r="E2138" s="239"/>
      <c r="F2138" s="241" t="s">
        <v>2750</v>
      </c>
      <c r="G2138" s="239"/>
      <c r="H2138" s="242">
        <v>35.890999999999998</v>
      </c>
      <c r="I2138" s="243"/>
      <c r="J2138" s="239"/>
      <c r="K2138" s="239"/>
      <c r="L2138" s="244"/>
      <c r="M2138" s="245"/>
      <c r="N2138" s="246"/>
      <c r="O2138" s="246"/>
      <c r="P2138" s="246"/>
      <c r="Q2138" s="246"/>
      <c r="R2138" s="246"/>
      <c r="S2138" s="246"/>
      <c r="T2138" s="247"/>
      <c r="AT2138" s="248" t="s">
        <v>158</v>
      </c>
      <c r="AU2138" s="248" t="s">
        <v>84</v>
      </c>
      <c r="AV2138" s="12" t="s">
        <v>84</v>
      </c>
      <c r="AW2138" s="12" t="s">
        <v>6</v>
      </c>
      <c r="AX2138" s="12" t="s">
        <v>77</v>
      </c>
      <c r="AY2138" s="248" t="s">
        <v>147</v>
      </c>
    </row>
    <row r="2139" s="1" customFormat="1" ht="16.5" customHeight="1">
      <c r="B2139" s="45"/>
      <c r="C2139" s="213" t="s">
        <v>2751</v>
      </c>
      <c r="D2139" s="213" t="s">
        <v>149</v>
      </c>
      <c r="E2139" s="214" t="s">
        <v>2752</v>
      </c>
      <c r="F2139" s="215" t="s">
        <v>2753</v>
      </c>
      <c r="G2139" s="216" t="s">
        <v>152</v>
      </c>
      <c r="H2139" s="217">
        <v>238.75</v>
      </c>
      <c r="I2139" s="218"/>
      <c r="J2139" s="219">
        <f>ROUND(I2139*H2139,2)</f>
        <v>0</v>
      </c>
      <c r="K2139" s="215" t="s">
        <v>153</v>
      </c>
      <c r="L2139" s="71"/>
      <c r="M2139" s="220" t="s">
        <v>21</v>
      </c>
      <c r="N2139" s="221" t="s">
        <v>43</v>
      </c>
      <c r="O2139" s="46"/>
      <c r="P2139" s="222">
        <f>O2139*H2139</f>
        <v>0</v>
      </c>
      <c r="Q2139" s="222">
        <v>0</v>
      </c>
      <c r="R2139" s="222">
        <f>Q2139*H2139</f>
        <v>0</v>
      </c>
      <c r="S2139" s="222">
        <v>0</v>
      </c>
      <c r="T2139" s="223">
        <f>S2139*H2139</f>
        <v>0</v>
      </c>
      <c r="AR2139" s="23" t="s">
        <v>248</v>
      </c>
      <c r="AT2139" s="23" t="s">
        <v>149</v>
      </c>
      <c r="AU2139" s="23" t="s">
        <v>84</v>
      </c>
      <c r="AY2139" s="23" t="s">
        <v>147</v>
      </c>
      <c r="BE2139" s="224">
        <f>IF(N2139="základní",J2139,0)</f>
        <v>0</v>
      </c>
      <c r="BF2139" s="224">
        <f>IF(N2139="snížená",J2139,0)</f>
        <v>0</v>
      </c>
      <c r="BG2139" s="224">
        <f>IF(N2139="zákl. přenesená",J2139,0)</f>
        <v>0</v>
      </c>
      <c r="BH2139" s="224">
        <f>IF(N2139="sníž. přenesená",J2139,0)</f>
        <v>0</v>
      </c>
      <c r="BI2139" s="224">
        <f>IF(N2139="nulová",J2139,0)</f>
        <v>0</v>
      </c>
      <c r="BJ2139" s="23" t="s">
        <v>77</v>
      </c>
      <c r="BK2139" s="224">
        <f>ROUND(I2139*H2139,2)</f>
        <v>0</v>
      </c>
      <c r="BL2139" s="23" t="s">
        <v>248</v>
      </c>
      <c r="BM2139" s="23" t="s">
        <v>2754</v>
      </c>
    </row>
    <row r="2140" s="1" customFormat="1">
      <c r="B2140" s="45"/>
      <c r="C2140" s="73"/>
      <c r="D2140" s="225" t="s">
        <v>156</v>
      </c>
      <c r="E2140" s="73"/>
      <c r="F2140" s="226" t="s">
        <v>2755</v>
      </c>
      <c r="G2140" s="73"/>
      <c r="H2140" s="73"/>
      <c r="I2140" s="184"/>
      <c r="J2140" s="73"/>
      <c r="K2140" s="73"/>
      <c r="L2140" s="71"/>
      <c r="M2140" s="227"/>
      <c r="N2140" s="46"/>
      <c r="O2140" s="46"/>
      <c r="P2140" s="46"/>
      <c r="Q2140" s="46"/>
      <c r="R2140" s="46"/>
      <c r="S2140" s="46"/>
      <c r="T2140" s="94"/>
      <c r="AT2140" s="23" t="s">
        <v>156</v>
      </c>
      <c r="AU2140" s="23" t="s">
        <v>84</v>
      </c>
    </row>
    <row r="2141" s="11" customFormat="1">
      <c r="B2141" s="228"/>
      <c r="C2141" s="229"/>
      <c r="D2141" s="225" t="s">
        <v>158</v>
      </c>
      <c r="E2141" s="230" t="s">
        <v>21</v>
      </c>
      <c r="F2141" s="231" t="s">
        <v>485</v>
      </c>
      <c r="G2141" s="229"/>
      <c r="H2141" s="230" t="s">
        <v>21</v>
      </c>
      <c r="I2141" s="232"/>
      <c r="J2141" s="229"/>
      <c r="K2141" s="229"/>
      <c r="L2141" s="233"/>
      <c r="M2141" s="234"/>
      <c r="N2141" s="235"/>
      <c r="O2141" s="235"/>
      <c r="P2141" s="235"/>
      <c r="Q2141" s="235"/>
      <c r="R2141" s="235"/>
      <c r="S2141" s="235"/>
      <c r="T2141" s="236"/>
      <c r="AT2141" s="237" t="s">
        <v>158</v>
      </c>
      <c r="AU2141" s="237" t="s">
        <v>84</v>
      </c>
      <c r="AV2141" s="11" t="s">
        <v>77</v>
      </c>
      <c r="AW2141" s="11" t="s">
        <v>35</v>
      </c>
      <c r="AX2141" s="11" t="s">
        <v>72</v>
      </c>
      <c r="AY2141" s="237" t="s">
        <v>147</v>
      </c>
    </row>
    <row r="2142" s="12" customFormat="1">
      <c r="B2142" s="238"/>
      <c r="C2142" s="239"/>
      <c r="D2142" s="225" t="s">
        <v>158</v>
      </c>
      <c r="E2142" s="240" t="s">
        <v>21</v>
      </c>
      <c r="F2142" s="241" t="s">
        <v>2697</v>
      </c>
      <c r="G2142" s="239"/>
      <c r="H2142" s="242">
        <v>238.75</v>
      </c>
      <c r="I2142" s="243"/>
      <c r="J2142" s="239"/>
      <c r="K2142" s="239"/>
      <c r="L2142" s="244"/>
      <c r="M2142" s="245"/>
      <c r="N2142" s="246"/>
      <c r="O2142" s="246"/>
      <c r="P2142" s="246"/>
      <c r="Q2142" s="246"/>
      <c r="R2142" s="246"/>
      <c r="S2142" s="246"/>
      <c r="T2142" s="247"/>
      <c r="AT2142" s="248" t="s">
        <v>158</v>
      </c>
      <c r="AU2142" s="248" t="s">
        <v>84</v>
      </c>
      <c r="AV2142" s="12" t="s">
        <v>84</v>
      </c>
      <c r="AW2142" s="12" t="s">
        <v>35</v>
      </c>
      <c r="AX2142" s="12" t="s">
        <v>72</v>
      </c>
      <c r="AY2142" s="248" t="s">
        <v>147</v>
      </c>
    </row>
    <row r="2143" s="13" customFormat="1">
      <c r="B2143" s="249"/>
      <c r="C2143" s="250"/>
      <c r="D2143" s="225" t="s">
        <v>158</v>
      </c>
      <c r="E2143" s="251" t="s">
        <v>21</v>
      </c>
      <c r="F2143" s="252" t="s">
        <v>161</v>
      </c>
      <c r="G2143" s="250"/>
      <c r="H2143" s="253">
        <v>238.75</v>
      </c>
      <c r="I2143" s="254"/>
      <c r="J2143" s="250"/>
      <c r="K2143" s="250"/>
      <c r="L2143" s="255"/>
      <c r="M2143" s="256"/>
      <c r="N2143" s="257"/>
      <c r="O2143" s="257"/>
      <c r="P2143" s="257"/>
      <c r="Q2143" s="257"/>
      <c r="R2143" s="257"/>
      <c r="S2143" s="257"/>
      <c r="T2143" s="258"/>
      <c r="AT2143" s="259" t="s">
        <v>158</v>
      </c>
      <c r="AU2143" s="259" t="s">
        <v>84</v>
      </c>
      <c r="AV2143" s="13" t="s">
        <v>154</v>
      </c>
      <c r="AW2143" s="13" t="s">
        <v>35</v>
      </c>
      <c r="AX2143" s="13" t="s">
        <v>77</v>
      </c>
      <c r="AY2143" s="259" t="s">
        <v>147</v>
      </c>
    </row>
    <row r="2144" s="1" customFormat="1" ht="38.25" customHeight="1">
      <c r="B2144" s="45"/>
      <c r="C2144" s="213" t="s">
        <v>2756</v>
      </c>
      <c r="D2144" s="213" t="s">
        <v>149</v>
      </c>
      <c r="E2144" s="214" t="s">
        <v>2757</v>
      </c>
      <c r="F2144" s="215" t="s">
        <v>2758</v>
      </c>
      <c r="G2144" s="216" t="s">
        <v>221</v>
      </c>
      <c r="H2144" s="217">
        <v>4.4139999999999997</v>
      </c>
      <c r="I2144" s="218"/>
      <c r="J2144" s="219">
        <f>ROUND(I2144*H2144,2)</f>
        <v>0</v>
      </c>
      <c r="K2144" s="215" t="s">
        <v>153</v>
      </c>
      <c r="L2144" s="71"/>
      <c r="M2144" s="220" t="s">
        <v>21</v>
      </c>
      <c r="N2144" s="221" t="s">
        <v>43</v>
      </c>
      <c r="O2144" s="46"/>
      <c r="P2144" s="222">
        <f>O2144*H2144</f>
        <v>0</v>
      </c>
      <c r="Q2144" s="222">
        <v>0</v>
      </c>
      <c r="R2144" s="222">
        <f>Q2144*H2144</f>
        <v>0</v>
      </c>
      <c r="S2144" s="222">
        <v>0</v>
      </c>
      <c r="T2144" s="223">
        <f>S2144*H2144</f>
        <v>0</v>
      </c>
      <c r="AR2144" s="23" t="s">
        <v>248</v>
      </c>
      <c r="AT2144" s="23" t="s">
        <v>149</v>
      </c>
      <c r="AU2144" s="23" t="s">
        <v>84</v>
      </c>
      <c r="AY2144" s="23" t="s">
        <v>147</v>
      </c>
      <c r="BE2144" s="224">
        <f>IF(N2144="základní",J2144,0)</f>
        <v>0</v>
      </c>
      <c r="BF2144" s="224">
        <f>IF(N2144="snížená",J2144,0)</f>
        <v>0</v>
      </c>
      <c r="BG2144" s="224">
        <f>IF(N2144="zákl. přenesená",J2144,0)</f>
        <v>0</v>
      </c>
      <c r="BH2144" s="224">
        <f>IF(N2144="sníž. přenesená",J2144,0)</f>
        <v>0</v>
      </c>
      <c r="BI2144" s="224">
        <f>IF(N2144="nulová",J2144,0)</f>
        <v>0</v>
      </c>
      <c r="BJ2144" s="23" t="s">
        <v>77</v>
      </c>
      <c r="BK2144" s="224">
        <f>ROUND(I2144*H2144,2)</f>
        <v>0</v>
      </c>
      <c r="BL2144" s="23" t="s">
        <v>248</v>
      </c>
      <c r="BM2144" s="23" t="s">
        <v>2759</v>
      </c>
    </row>
    <row r="2145" s="1" customFormat="1">
      <c r="B2145" s="45"/>
      <c r="C2145" s="73"/>
      <c r="D2145" s="225" t="s">
        <v>156</v>
      </c>
      <c r="E2145" s="73"/>
      <c r="F2145" s="226" t="s">
        <v>1756</v>
      </c>
      <c r="G2145" s="73"/>
      <c r="H2145" s="73"/>
      <c r="I2145" s="184"/>
      <c r="J2145" s="73"/>
      <c r="K2145" s="73"/>
      <c r="L2145" s="71"/>
      <c r="M2145" s="227"/>
      <c r="N2145" s="46"/>
      <c r="O2145" s="46"/>
      <c r="P2145" s="46"/>
      <c r="Q2145" s="46"/>
      <c r="R2145" s="46"/>
      <c r="S2145" s="46"/>
      <c r="T2145" s="94"/>
      <c r="AT2145" s="23" t="s">
        <v>156</v>
      </c>
      <c r="AU2145" s="23" t="s">
        <v>84</v>
      </c>
    </row>
    <row r="2146" s="1" customFormat="1" ht="38.25" customHeight="1">
      <c r="B2146" s="45"/>
      <c r="C2146" s="213" t="s">
        <v>2760</v>
      </c>
      <c r="D2146" s="213" t="s">
        <v>149</v>
      </c>
      <c r="E2146" s="214" t="s">
        <v>2761</v>
      </c>
      <c r="F2146" s="215" t="s">
        <v>2762</v>
      </c>
      <c r="G2146" s="216" t="s">
        <v>221</v>
      </c>
      <c r="H2146" s="217">
        <v>4.4139999999999997</v>
      </c>
      <c r="I2146" s="218"/>
      <c r="J2146" s="219">
        <f>ROUND(I2146*H2146,2)</f>
        <v>0</v>
      </c>
      <c r="K2146" s="215" t="s">
        <v>153</v>
      </c>
      <c r="L2146" s="71"/>
      <c r="M2146" s="220" t="s">
        <v>21</v>
      </c>
      <c r="N2146" s="221" t="s">
        <v>43</v>
      </c>
      <c r="O2146" s="46"/>
      <c r="P2146" s="222">
        <f>O2146*H2146</f>
        <v>0</v>
      </c>
      <c r="Q2146" s="222">
        <v>0</v>
      </c>
      <c r="R2146" s="222">
        <f>Q2146*H2146</f>
        <v>0</v>
      </c>
      <c r="S2146" s="222">
        <v>0</v>
      </c>
      <c r="T2146" s="223">
        <f>S2146*H2146</f>
        <v>0</v>
      </c>
      <c r="AR2146" s="23" t="s">
        <v>248</v>
      </c>
      <c r="AT2146" s="23" t="s">
        <v>149</v>
      </c>
      <c r="AU2146" s="23" t="s">
        <v>84</v>
      </c>
      <c r="AY2146" s="23" t="s">
        <v>147</v>
      </c>
      <c r="BE2146" s="224">
        <f>IF(N2146="základní",J2146,0)</f>
        <v>0</v>
      </c>
      <c r="BF2146" s="224">
        <f>IF(N2146="snížená",J2146,0)</f>
        <v>0</v>
      </c>
      <c r="BG2146" s="224">
        <f>IF(N2146="zákl. přenesená",J2146,0)</f>
        <v>0</v>
      </c>
      <c r="BH2146" s="224">
        <f>IF(N2146="sníž. přenesená",J2146,0)</f>
        <v>0</v>
      </c>
      <c r="BI2146" s="224">
        <f>IF(N2146="nulová",J2146,0)</f>
        <v>0</v>
      </c>
      <c r="BJ2146" s="23" t="s">
        <v>77</v>
      </c>
      <c r="BK2146" s="224">
        <f>ROUND(I2146*H2146,2)</f>
        <v>0</v>
      </c>
      <c r="BL2146" s="23" t="s">
        <v>248</v>
      </c>
      <c r="BM2146" s="23" t="s">
        <v>2763</v>
      </c>
    </row>
    <row r="2147" s="1" customFormat="1">
      <c r="B2147" s="45"/>
      <c r="C2147" s="73"/>
      <c r="D2147" s="225" t="s">
        <v>156</v>
      </c>
      <c r="E2147" s="73"/>
      <c r="F2147" s="226" t="s">
        <v>1756</v>
      </c>
      <c r="G2147" s="73"/>
      <c r="H2147" s="73"/>
      <c r="I2147" s="184"/>
      <c r="J2147" s="73"/>
      <c r="K2147" s="73"/>
      <c r="L2147" s="71"/>
      <c r="M2147" s="227"/>
      <c r="N2147" s="46"/>
      <c r="O2147" s="46"/>
      <c r="P2147" s="46"/>
      <c r="Q2147" s="46"/>
      <c r="R2147" s="46"/>
      <c r="S2147" s="46"/>
      <c r="T2147" s="94"/>
      <c r="AT2147" s="23" t="s">
        <v>156</v>
      </c>
      <c r="AU2147" s="23" t="s">
        <v>84</v>
      </c>
    </row>
    <row r="2148" s="10" customFormat="1" ht="29.88" customHeight="1">
      <c r="B2148" s="197"/>
      <c r="C2148" s="198"/>
      <c r="D2148" s="199" t="s">
        <v>71</v>
      </c>
      <c r="E2148" s="211" t="s">
        <v>2764</v>
      </c>
      <c r="F2148" s="211" t="s">
        <v>2765</v>
      </c>
      <c r="G2148" s="198"/>
      <c r="H2148" s="198"/>
      <c r="I2148" s="201"/>
      <c r="J2148" s="212">
        <f>BK2148</f>
        <v>0</v>
      </c>
      <c r="K2148" s="198"/>
      <c r="L2148" s="203"/>
      <c r="M2148" s="204"/>
      <c r="N2148" s="205"/>
      <c r="O2148" s="205"/>
      <c r="P2148" s="206">
        <f>SUM(P2149:P2157)</f>
        <v>0</v>
      </c>
      <c r="Q2148" s="205"/>
      <c r="R2148" s="206">
        <f>SUM(R2149:R2157)</f>
        <v>0.061438400000000004</v>
      </c>
      <c r="S2148" s="205"/>
      <c r="T2148" s="207">
        <f>SUM(T2149:T2157)</f>
        <v>0</v>
      </c>
      <c r="AR2148" s="208" t="s">
        <v>84</v>
      </c>
      <c r="AT2148" s="209" t="s">
        <v>71</v>
      </c>
      <c r="AU2148" s="209" t="s">
        <v>77</v>
      </c>
      <c r="AY2148" s="208" t="s">
        <v>147</v>
      </c>
      <c r="BK2148" s="210">
        <f>SUM(BK2149:BK2157)</f>
        <v>0</v>
      </c>
    </row>
    <row r="2149" s="1" customFormat="1" ht="16.5" customHeight="1">
      <c r="B2149" s="45"/>
      <c r="C2149" s="213" t="s">
        <v>2766</v>
      </c>
      <c r="D2149" s="213" t="s">
        <v>149</v>
      </c>
      <c r="E2149" s="214" t="s">
        <v>2767</v>
      </c>
      <c r="F2149" s="215" t="s">
        <v>2768</v>
      </c>
      <c r="G2149" s="216" t="s">
        <v>152</v>
      </c>
      <c r="H2149" s="217">
        <v>20.210000000000001</v>
      </c>
      <c r="I2149" s="218"/>
      <c r="J2149" s="219">
        <f>ROUND(I2149*H2149,2)</f>
        <v>0</v>
      </c>
      <c r="K2149" s="215" t="s">
        <v>153</v>
      </c>
      <c r="L2149" s="71"/>
      <c r="M2149" s="220" t="s">
        <v>21</v>
      </c>
      <c r="N2149" s="221" t="s">
        <v>43</v>
      </c>
      <c r="O2149" s="46"/>
      <c r="P2149" s="222">
        <f>O2149*H2149</f>
        <v>0</v>
      </c>
      <c r="Q2149" s="222">
        <v>0.00054000000000000001</v>
      </c>
      <c r="R2149" s="222">
        <f>Q2149*H2149</f>
        <v>0.0109134</v>
      </c>
      <c r="S2149" s="222">
        <v>0</v>
      </c>
      <c r="T2149" s="223">
        <f>S2149*H2149</f>
        <v>0</v>
      </c>
      <c r="AR2149" s="23" t="s">
        <v>248</v>
      </c>
      <c r="AT2149" s="23" t="s">
        <v>149</v>
      </c>
      <c r="AU2149" s="23" t="s">
        <v>84</v>
      </c>
      <c r="AY2149" s="23" t="s">
        <v>147</v>
      </c>
      <c r="BE2149" s="224">
        <f>IF(N2149="základní",J2149,0)</f>
        <v>0</v>
      </c>
      <c r="BF2149" s="224">
        <f>IF(N2149="snížená",J2149,0)</f>
        <v>0</v>
      </c>
      <c r="BG2149" s="224">
        <f>IF(N2149="zákl. přenesená",J2149,0)</f>
        <v>0</v>
      </c>
      <c r="BH2149" s="224">
        <f>IF(N2149="sníž. přenesená",J2149,0)</f>
        <v>0</v>
      </c>
      <c r="BI2149" s="224">
        <f>IF(N2149="nulová",J2149,0)</f>
        <v>0</v>
      </c>
      <c r="BJ2149" s="23" t="s">
        <v>77</v>
      </c>
      <c r="BK2149" s="224">
        <f>ROUND(I2149*H2149,2)</f>
        <v>0</v>
      </c>
      <c r="BL2149" s="23" t="s">
        <v>248</v>
      </c>
      <c r="BM2149" s="23" t="s">
        <v>2769</v>
      </c>
    </row>
    <row r="2150" s="11" customFormat="1">
      <c r="B2150" s="228"/>
      <c r="C2150" s="229"/>
      <c r="D2150" s="225" t="s">
        <v>158</v>
      </c>
      <c r="E2150" s="230" t="s">
        <v>21</v>
      </c>
      <c r="F2150" s="231" t="s">
        <v>253</v>
      </c>
      <c r="G2150" s="229"/>
      <c r="H2150" s="230" t="s">
        <v>21</v>
      </c>
      <c r="I2150" s="232"/>
      <c r="J2150" s="229"/>
      <c r="K2150" s="229"/>
      <c r="L2150" s="233"/>
      <c r="M2150" s="234"/>
      <c r="N2150" s="235"/>
      <c r="O2150" s="235"/>
      <c r="P2150" s="235"/>
      <c r="Q2150" s="235"/>
      <c r="R2150" s="235"/>
      <c r="S2150" s="235"/>
      <c r="T2150" s="236"/>
      <c r="AT2150" s="237" t="s">
        <v>158</v>
      </c>
      <c r="AU2150" s="237" t="s">
        <v>84</v>
      </c>
      <c r="AV2150" s="11" t="s">
        <v>77</v>
      </c>
      <c r="AW2150" s="11" t="s">
        <v>35</v>
      </c>
      <c r="AX2150" s="11" t="s">
        <v>72</v>
      </c>
      <c r="AY2150" s="237" t="s">
        <v>147</v>
      </c>
    </row>
    <row r="2151" s="12" customFormat="1">
      <c r="B2151" s="238"/>
      <c r="C2151" s="239"/>
      <c r="D2151" s="225" t="s">
        <v>158</v>
      </c>
      <c r="E2151" s="240" t="s">
        <v>21</v>
      </c>
      <c r="F2151" s="241" t="s">
        <v>2770</v>
      </c>
      <c r="G2151" s="239"/>
      <c r="H2151" s="242">
        <v>20.210000000000001</v>
      </c>
      <c r="I2151" s="243"/>
      <c r="J2151" s="239"/>
      <c r="K2151" s="239"/>
      <c r="L2151" s="244"/>
      <c r="M2151" s="245"/>
      <c r="N2151" s="246"/>
      <c r="O2151" s="246"/>
      <c r="P2151" s="246"/>
      <c r="Q2151" s="246"/>
      <c r="R2151" s="246"/>
      <c r="S2151" s="246"/>
      <c r="T2151" s="247"/>
      <c r="AT2151" s="248" t="s">
        <v>158</v>
      </c>
      <c r="AU2151" s="248" t="s">
        <v>84</v>
      </c>
      <c r="AV2151" s="12" t="s">
        <v>84</v>
      </c>
      <c r="AW2151" s="12" t="s">
        <v>35</v>
      </c>
      <c r="AX2151" s="12" t="s">
        <v>72</v>
      </c>
      <c r="AY2151" s="248" t="s">
        <v>147</v>
      </c>
    </row>
    <row r="2152" s="13" customFormat="1">
      <c r="B2152" s="249"/>
      <c r="C2152" s="250"/>
      <c r="D2152" s="225" t="s">
        <v>158</v>
      </c>
      <c r="E2152" s="251" t="s">
        <v>21</v>
      </c>
      <c r="F2152" s="252" t="s">
        <v>161</v>
      </c>
      <c r="G2152" s="250"/>
      <c r="H2152" s="253">
        <v>20.210000000000001</v>
      </c>
      <c r="I2152" s="254"/>
      <c r="J2152" s="250"/>
      <c r="K2152" s="250"/>
      <c r="L2152" s="255"/>
      <c r="M2152" s="256"/>
      <c r="N2152" s="257"/>
      <c r="O2152" s="257"/>
      <c r="P2152" s="257"/>
      <c r="Q2152" s="257"/>
      <c r="R2152" s="257"/>
      <c r="S2152" s="257"/>
      <c r="T2152" s="258"/>
      <c r="AT2152" s="259" t="s">
        <v>158</v>
      </c>
      <c r="AU2152" s="259" t="s">
        <v>84</v>
      </c>
      <c r="AV2152" s="13" t="s">
        <v>154</v>
      </c>
      <c r="AW2152" s="13" t="s">
        <v>35</v>
      </c>
      <c r="AX2152" s="13" t="s">
        <v>77</v>
      </c>
      <c r="AY2152" s="259" t="s">
        <v>147</v>
      </c>
    </row>
    <row r="2153" s="1" customFormat="1" ht="16.5" customHeight="1">
      <c r="B2153" s="45"/>
      <c r="C2153" s="213" t="s">
        <v>2771</v>
      </c>
      <c r="D2153" s="213" t="s">
        <v>149</v>
      </c>
      <c r="E2153" s="214" t="s">
        <v>2772</v>
      </c>
      <c r="F2153" s="215" t="s">
        <v>2773</v>
      </c>
      <c r="G2153" s="216" t="s">
        <v>152</v>
      </c>
      <c r="H2153" s="217">
        <v>20.210000000000001</v>
      </c>
      <c r="I2153" s="218"/>
      <c r="J2153" s="219">
        <f>ROUND(I2153*H2153,2)</f>
        <v>0</v>
      </c>
      <c r="K2153" s="215" t="s">
        <v>153</v>
      </c>
      <c r="L2153" s="71"/>
      <c r="M2153" s="220" t="s">
        <v>21</v>
      </c>
      <c r="N2153" s="221" t="s">
        <v>43</v>
      </c>
      <c r="O2153" s="46"/>
      <c r="P2153" s="222">
        <f>O2153*H2153</f>
        <v>0</v>
      </c>
      <c r="Q2153" s="222">
        <v>0.0025000000000000001</v>
      </c>
      <c r="R2153" s="222">
        <f>Q2153*H2153</f>
        <v>0.050525</v>
      </c>
      <c r="S2153" s="222">
        <v>0</v>
      </c>
      <c r="T2153" s="223">
        <f>S2153*H2153</f>
        <v>0</v>
      </c>
      <c r="AR2153" s="23" t="s">
        <v>248</v>
      </c>
      <c r="AT2153" s="23" t="s">
        <v>149</v>
      </c>
      <c r="AU2153" s="23" t="s">
        <v>84</v>
      </c>
      <c r="AY2153" s="23" t="s">
        <v>147</v>
      </c>
      <c r="BE2153" s="224">
        <f>IF(N2153="základní",J2153,0)</f>
        <v>0</v>
      </c>
      <c r="BF2153" s="224">
        <f>IF(N2153="snížená",J2153,0)</f>
        <v>0</v>
      </c>
      <c r="BG2153" s="224">
        <f>IF(N2153="zákl. přenesená",J2153,0)</f>
        <v>0</v>
      </c>
      <c r="BH2153" s="224">
        <f>IF(N2153="sníž. přenesená",J2153,0)</f>
        <v>0</v>
      </c>
      <c r="BI2153" s="224">
        <f>IF(N2153="nulová",J2153,0)</f>
        <v>0</v>
      </c>
      <c r="BJ2153" s="23" t="s">
        <v>77</v>
      </c>
      <c r="BK2153" s="224">
        <f>ROUND(I2153*H2153,2)</f>
        <v>0</v>
      </c>
      <c r="BL2153" s="23" t="s">
        <v>248</v>
      </c>
      <c r="BM2153" s="23" t="s">
        <v>2774</v>
      </c>
    </row>
    <row r="2154" s="1" customFormat="1">
      <c r="B2154" s="45"/>
      <c r="C2154" s="73"/>
      <c r="D2154" s="225" t="s">
        <v>156</v>
      </c>
      <c r="E2154" s="73"/>
      <c r="F2154" s="226" t="s">
        <v>2775</v>
      </c>
      <c r="G2154" s="73"/>
      <c r="H2154" s="73"/>
      <c r="I2154" s="184"/>
      <c r="J2154" s="73"/>
      <c r="K2154" s="73"/>
      <c r="L2154" s="71"/>
      <c r="M2154" s="227"/>
      <c r="N2154" s="46"/>
      <c r="O2154" s="46"/>
      <c r="P2154" s="46"/>
      <c r="Q2154" s="46"/>
      <c r="R2154" s="46"/>
      <c r="S2154" s="46"/>
      <c r="T2154" s="94"/>
      <c r="AT2154" s="23" t="s">
        <v>156</v>
      </c>
      <c r="AU2154" s="23" t="s">
        <v>84</v>
      </c>
    </row>
    <row r="2155" s="11" customFormat="1">
      <c r="B2155" s="228"/>
      <c r="C2155" s="229"/>
      <c r="D2155" s="225" t="s">
        <v>158</v>
      </c>
      <c r="E2155" s="230" t="s">
        <v>21</v>
      </c>
      <c r="F2155" s="231" t="s">
        <v>253</v>
      </c>
      <c r="G2155" s="229"/>
      <c r="H2155" s="230" t="s">
        <v>21</v>
      </c>
      <c r="I2155" s="232"/>
      <c r="J2155" s="229"/>
      <c r="K2155" s="229"/>
      <c r="L2155" s="233"/>
      <c r="M2155" s="234"/>
      <c r="N2155" s="235"/>
      <c r="O2155" s="235"/>
      <c r="P2155" s="235"/>
      <c r="Q2155" s="235"/>
      <c r="R2155" s="235"/>
      <c r="S2155" s="235"/>
      <c r="T2155" s="236"/>
      <c r="AT2155" s="237" t="s">
        <v>158</v>
      </c>
      <c r="AU2155" s="237" t="s">
        <v>84</v>
      </c>
      <c r="AV2155" s="11" t="s">
        <v>77</v>
      </c>
      <c r="AW2155" s="11" t="s">
        <v>35</v>
      </c>
      <c r="AX2155" s="11" t="s">
        <v>72</v>
      </c>
      <c r="AY2155" s="237" t="s">
        <v>147</v>
      </c>
    </row>
    <row r="2156" s="12" customFormat="1">
      <c r="B2156" s="238"/>
      <c r="C2156" s="239"/>
      <c r="D2156" s="225" t="s">
        <v>158</v>
      </c>
      <c r="E2156" s="240" t="s">
        <v>21</v>
      </c>
      <c r="F2156" s="241" t="s">
        <v>2770</v>
      </c>
      <c r="G2156" s="239"/>
      <c r="H2156" s="242">
        <v>20.210000000000001</v>
      </c>
      <c r="I2156" s="243"/>
      <c r="J2156" s="239"/>
      <c r="K2156" s="239"/>
      <c r="L2156" s="244"/>
      <c r="M2156" s="245"/>
      <c r="N2156" s="246"/>
      <c r="O2156" s="246"/>
      <c r="P2156" s="246"/>
      <c r="Q2156" s="246"/>
      <c r="R2156" s="246"/>
      <c r="S2156" s="246"/>
      <c r="T2156" s="247"/>
      <c r="AT2156" s="248" t="s">
        <v>158</v>
      </c>
      <c r="AU2156" s="248" t="s">
        <v>84</v>
      </c>
      <c r="AV2156" s="12" t="s">
        <v>84</v>
      </c>
      <c r="AW2156" s="12" t="s">
        <v>35</v>
      </c>
      <c r="AX2156" s="12" t="s">
        <v>72</v>
      </c>
      <c r="AY2156" s="248" t="s">
        <v>147</v>
      </c>
    </row>
    <row r="2157" s="13" customFormat="1">
      <c r="B2157" s="249"/>
      <c r="C2157" s="250"/>
      <c r="D2157" s="225" t="s">
        <v>158</v>
      </c>
      <c r="E2157" s="251" t="s">
        <v>21</v>
      </c>
      <c r="F2157" s="252" t="s">
        <v>161</v>
      </c>
      <c r="G2157" s="250"/>
      <c r="H2157" s="253">
        <v>20.210000000000001</v>
      </c>
      <c r="I2157" s="254"/>
      <c r="J2157" s="250"/>
      <c r="K2157" s="250"/>
      <c r="L2157" s="255"/>
      <c r="M2157" s="256"/>
      <c r="N2157" s="257"/>
      <c r="O2157" s="257"/>
      <c r="P2157" s="257"/>
      <c r="Q2157" s="257"/>
      <c r="R2157" s="257"/>
      <c r="S2157" s="257"/>
      <c r="T2157" s="258"/>
      <c r="AT2157" s="259" t="s">
        <v>158</v>
      </c>
      <c r="AU2157" s="259" t="s">
        <v>84</v>
      </c>
      <c r="AV2157" s="13" t="s">
        <v>154</v>
      </c>
      <c r="AW2157" s="13" t="s">
        <v>35</v>
      </c>
      <c r="AX2157" s="13" t="s">
        <v>77</v>
      </c>
      <c r="AY2157" s="259" t="s">
        <v>147</v>
      </c>
    </row>
    <row r="2158" s="10" customFormat="1" ht="29.88" customHeight="1">
      <c r="B2158" s="197"/>
      <c r="C2158" s="198"/>
      <c r="D2158" s="199" t="s">
        <v>71</v>
      </c>
      <c r="E2158" s="211" t="s">
        <v>2776</v>
      </c>
      <c r="F2158" s="211" t="s">
        <v>2777</v>
      </c>
      <c r="G2158" s="198"/>
      <c r="H2158" s="198"/>
      <c r="I2158" s="201"/>
      <c r="J2158" s="212">
        <f>BK2158</f>
        <v>0</v>
      </c>
      <c r="K2158" s="198"/>
      <c r="L2158" s="203"/>
      <c r="M2158" s="204"/>
      <c r="N2158" s="205"/>
      <c r="O2158" s="205"/>
      <c r="P2158" s="206">
        <f>SUM(P2159:P2246)</f>
        <v>0</v>
      </c>
      <c r="Q2158" s="205"/>
      <c r="R2158" s="206">
        <f>SUM(R2159:R2246)</f>
        <v>1.6967473999999998</v>
      </c>
      <c r="S2158" s="205"/>
      <c r="T2158" s="207">
        <f>SUM(T2159:T2246)</f>
        <v>2.4212593</v>
      </c>
      <c r="AR2158" s="208" t="s">
        <v>84</v>
      </c>
      <c r="AT2158" s="209" t="s">
        <v>71</v>
      </c>
      <c r="AU2158" s="209" t="s">
        <v>77</v>
      </c>
      <c r="AY2158" s="208" t="s">
        <v>147</v>
      </c>
      <c r="BK2158" s="210">
        <f>SUM(BK2159:BK2246)</f>
        <v>0</v>
      </c>
    </row>
    <row r="2159" s="1" customFormat="1" ht="16.5" customHeight="1">
      <c r="B2159" s="45"/>
      <c r="C2159" s="213" t="s">
        <v>2778</v>
      </c>
      <c r="D2159" s="213" t="s">
        <v>149</v>
      </c>
      <c r="E2159" s="214" t="s">
        <v>2779</v>
      </c>
      <c r="F2159" s="215" t="s">
        <v>2780</v>
      </c>
      <c r="G2159" s="216" t="s">
        <v>152</v>
      </c>
      <c r="H2159" s="217">
        <v>43.942999999999998</v>
      </c>
      <c r="I2159" s="218"/>
      <c r="J2159" s="219">
        <f>ROUND(I2159*H2159,2)</f>
        <v>0</v>
      </c>
      <c r="K2159" s="215" t="s">
        <v>153</v>
      </c>
      <c r="L2159" s="71"/>
      <c r="M2159" s="220" t="s">
        <v>21</v>
      </c>
      <c r="N2159" s="221" t="s">
        <v>43</v>
      </c>
      <c r="O2159" s="46"/>
      <c r="P2159" s="222">
        <f>O2159*H2159</f>
        <v>0</v>
      </c>
      <c r="Q2159" s="222">
        <v>0</v>
      </c>
      <c r="R2159" s="222">
        <f>Q2159*H2159</f>
        <v>0</v>
      </c>
      <c r="S2159" s="222">
        <v>0.055100000000000003</v>
      </c>
      <c r="T2159" s="223">
        <f>S2159*H2159</f>
        <v>2.4212593</v>
      </c>
      <c r="AR2159" s="23" t="s">
        <v>248</v>
      </c>
      <c r="AT2159" s="23" t="s">
        <v>149</v>
      </c>
      <c r="AU2159" s="23" t="s">
        <v>84</v>
      </c>
      <c r="AY2159" s="23" t="s">
        <v>147</v>
      </c>
      <c r="BE2159" s="224">
        <f>IF(N2159="základní",J2159,0)</f>
        <v>0</v>
      </c>
      <c r="BF2159" s="224">
        <f>IF(N2159="snížená",J2159,0)</f>
        <v>0</v>
      </c>
      <c r="BG2159" s="224">
        <f>IF(N2159="zákl. přenesená",J2159,0)</f>
        <v>0</v>
      </c>
      <c r="BH2159" s="224">
        <f>IF(N2159="sníž. přenesená",J2159,0)</f>
        <v>0</v>
      </c>
      <c r="BI2159" s="224">
        <f>IF(N2159="nulová",J2159,0)</f>
        <v>0</v>
      </c>
      <c r="BJ2159" s="23" t="s">
        <v>77</v>
      </c>
      <c r="BK2159" s="224">
        <f>ROUND(I2159*H2159,2)</f>
        <v>0</v>
      </c>
      <c r="BL2159" s="23" t="s">
        <v>248</v>
      </c>
      <c r="BM2159" s="23" t="s">
        <v>2781</v>
      </c>
    </row>
    <row r="2160" s="11" customFormat="1">
      <c r="B2160" s="228"/>
      <c r="C2160" s="229"/>
      <c r="D2160" s="225" t="s">
        <v>158</v>
      </c>
      <c r="E2160" s="230" t="s">
        <v>21</v>
      </c>
      <c r="F2160" s="231" t="s">
        <v>303</v>
      </c>
      <c r="G2160" s="229"/>
      <c r="H2160" s="230" t="s">
        <v>21</v>
      </c>
      <c r="I2160" s="232"/>
      <c r="J2160" s="229"/>
      <c r="K2160" s="229"/>
      <c r="L2160" s="233"/>
      <c r="M2160" s="234"/>
      <c r="N2160" s="235"/>
      <c r="O2160" s="235"/>
      <c r="P2160" s="235"/>
      <c r="Q2160" s="235"/>
      <c r="R2160" s="235"/>
      <c r="S2160" s="235"/>
      <c r="T2160" s="236"/>
      <c r="AT2160" s="237" t="s">
        <v>158</v>
      </c>
      <c r="AU2160" s="237" t="s">
        <v>84</v>
      </c>
      <c r="AV2160" s="11" t="s">
        <v>77</v>
      </c>
      <c r="AW2160" s="11" t="s">
        <v>35</v>
      </c>
      <c r="AX2160" s="11" t="s">
        <v>72</v>
      </c>
      <c r="AY2160" s="237" t="s">
        <v>147</v>
      </c>
    </row>
    <row r="2161" s="12" customFormat="1">
      <c r="B2161" s="238"/>
      <c r="C2161" s="239"/>
      <c r="D2161" s="225" t="s">
        <v>158</v>
      </c>
      <c r="E2161" s="240" t="s">
        <v>21</v>
      </c>
      <c r="F2161" s="241" t="s">
        <v>642</v>
      </c>
      <c r="G2161" s="239"/>
      <c r="H2161" s="242">
        <v>11.385</v>
      </c>
      <c r="I2161" s="243"/>
      <c r="J2161" s="239"/>
      <c r="K2161" s="239"/>
      <c r="L2161" s="244"/>
      <c r="M2161" s="245"/>
      <c r="N2161" s="246"/>
      <c r="O2161" s="246"/>
      <c r="P2161" s="246"/>
      <c r="Q2161" s="246"/>
      <c r="R2161" s="246"/>
      <c r="S2161" s="246"/>
      <c r="T2161" s="247"/>
      <c r="AT2161" s="248" t="s">
        <v>158</v>
      </c>
      <c r="AU2161" s="248" t="s">
        <v>84</v>
      </c>
      <c r="AV2161" s="12" t="s">
        <v>84</v>
      </c>
      <c r="AW2161" s="12" t="s">
        <v>35</v>
      </c>
      <c r="AX2161" s="12" t="s">
        <v>72</v>
      </c>
      <c r="AY2161" s="248" t="s">
        <v>147</v>
      </c>
    </row>
    <row r="2162" s="12" customFormat="1">
      <c r="B2162" s="238"/>
      <c r="C2162" s="239"/>
      <c r="D2162" s="225" t="s">
        <v>158</v>
      </c>
      <c r="E2162" s="240" t="s">
        <v>21</v>
      </c>
      <c r="F2162" s="241" t="s">
        <v>643</v>
      </c>
      <c r="G2162" s="239"/>
      <c r="H2162" s="242">
        <v>4.6580000000000004</v>
      </c>
      <c r="I2162" s="243"/>
      <c r="J2162" s="239"/>
      <c r="K2162" s="239"/>
      <c r="L2162" s="244"/>
      <c r="M2162" s="245"/>
      <c r="N2162" s="246"/>
      <c r="O2162" s="246"/>
      <c r="P2162" s="246"/>
      <c r="Q2162" s="246"/>
      <c r="R2162" s="246"/>
      <c r="S2162" s="246"/>
      <c r="T2162" s="247"/>
      <c r="AT2162" s="248" t="s">
        <v>158</v>
      </c>
      <c r="AU2162" s="248" t="s">
        <v>84</v>
      </c>
      <c r="AV2162" s="12" t="s">
        <v>84</v>
      </c>
      <c r="AW2162" s="12" t="s">
        <v>35</v>
      </c>
      <c r="AX2162" s="12" t="s">
        <v>72</v>
      </c>
      <c r="AY2162" s="248" t="s">
        <v>147</v>
      </c>
    </row>
    <row r="2163" s="12" customFormat="1">
      <c r="B2163" s="238"/>
      <c r="C2163" s="239"/>
      <c r="D2163" s="225" t="s">
        <v>158</v>
      </c>
      <c r="E2163" s="240" t="s">
        <v>21</v>
      </c>
      <c r="F2163" s="241" t="s">
        <v>644</v>
      </c>
      <c r="G2163" s="239"/>
      <c r="H2163" s="242">
        <v>1.845</v>
      </c>
      <c r="I2163" s="243"/>
      <c r="J2163" s="239"/>
      <c r="K2163" s="239"/>
      <c r="L2163" s="244"/>
      <c r="M2163" s="245"/>
      <c r="N2163" s="246"/>
      <c r="O2163" s="246"/>
      <c r="P2163" s="246"/>
      <c r="Q2163" s="246"/>
      <c r="R2163" s="246"/>
      <c r="S2163" s="246"/>
      <c r="T2163" s="247"/>
      <c r="AT2163" s="248" t="s">
        <v>158</v>
      </c>
      <c r="AU2163" s="248" t="s">
        <v>84</v>
      </c>
      <c r="AV2163" s="12" t="s">
        <v>84</v>
      </c>
      <c r="AW2163" s="12" t="s">
        <v>35</v>
      </c>
      <c r="AX2163" s="12" t="s">
        <v>72</v>
      </c>
      <c r="AY2163" s="248" t="s">
        <v>147</v>
      </c>
    </row>
    <row r="2164" s="12" customFormat="1">
      <c r="B2164" s="238"/>
      <c r="C2164" s="239"/>
      <c r="D2164" s="225" t="s">
        <v>158</v>
      </c>
      <c r="E2164" s="240" t="s">
        <v>21</v>
      </c>
      <c r="F2164" s="241" t="s">
        <v>645</v>
      </c>
      <c r="G2164" s="239"/>
      <c r="H2164" s="242">
        <v>2.5049999999999999</v>
      </c>
      <c r="I2164" s="243"/>
      <c r="J2164" s="239"/>
      <c r="K2164" s="239"/>
      <c r="L2164" s="244"/>
      <c r="M2164" s="245"/>
      <c r="N2164" s="246"/>
      <c r="O2164" s="246"/>
      <c r="P2164" s="246"/>
      <c r="Q2164" s="246"/>
      <c r="R2164" s="246"/>
      <c r="S2164" s="246"/>
      <c r="T2164" s="247"/>
      <c r="AT2164" s="248" t="s">
        <v>158</v>
      </c>
      <c r="AU2164" s="248" t="s">
        <v>84</v>
      </c>
      <c r="AV2164" s="12" t="s">
        <v>84</v>
      </c>
      <c r="AW2164" s="12" t="s">
        <v>35</v>
      </c>
      <c r="AX2164" s="12" t="s">
        <v>72</v>
      </c>
      <c r="AY2164" s="248" t="s">
        <v>147</v>
      </c>
    </row>
    <row r="2165" s="12" customFormat="1">
      <c r="B2165" s="238"/>
      <c r="C2165" s="239"/>
      <c r="D2165" s="225" t="s">
        <v>158</v>
      </c>
      <c r="E2165" s="240" t="s">
        <v>21</v>
      </c>
      <c r="F2165" s="241" t="s">
        <v>646</v>
      </c>
      <c r="G2165" s="239"/>
      <c r="H2165" s="242">
        <v>23.550000000000001</v>
      </c>
      <c r="I2165" s="243"/>
      <c r="J2165" s="239"/>
      <c r="K2165" s="239"/>
      <c r="L2165" s="244"/>
      <c r="M2165" s="245"/>
      <c r="N2165" s="246"/>
      <c r="O2165" s="246"/>
      <c r="P2165" s="246"/>
      <c r="Q2165" s="246"/>
      <c r="R2165" s="246"/>
      <c r="S2165" s="246"/>
      <c r="T2165" s="247"/>
      <c r="AT2165" s="248" t="s">
        <v>158</v>
      </c>
      <c r="AU2165" s="248" t="s">
        <v>84</v>
      </c>
      <c r="AV2165" s="12" t="s">
        <v>84</v>
      </c>
      <c r="AW2165" s="12" t="s">
        <v>35</v>
      </c>
      <c r="AX2165" s="12" t="s">
        <v>72</v>
      </c>
      <c r="AY2165" s="248" t="s">
        <v>147</v>
      </c>
    </row>
    <row r="2166" s="13" customFormat="1">
      <c r="B2166" s="249"/>
      <c r="C2166" s="250"/>
      <c r="D2166" s="225" t="s">
        <v>158</v>
      </c>
      <c r="E2166" s="251" t="s">
        <v>21</v>
      </c>
      <c r="F2166" s="252" t="s">
        <v>161</v>
      </c>
      <c r="G2166" s="250"/>
      <c r="H2166" s="253">
        <v>43.942999999999998</v>
      </c>
      <c r="I2166" s="254"/>
      <c r="J2166" s="250"/>
      <c r="K2166" s="250"/>
      <c r="L2166" s="255"/>
      <c r="M2166" s="256"/>
      <c r="N2166" s="257"/>
      <c r="O2166" s="257"/>
      <c r="P2166" s="257"/>
      <c r="Q2166" s="257"/>
      <c r="R2166" s="257"/>
      <c r="S2166" s="257"/>
      <c r="T2166" s="258"/>
      <c r="AT2166" s="259" t="s">
        <v>158</v>
      </c>
      <c r="AU2166" s="259" t="s">
        <v>84</v>
      </c>
      <c r="AV2166" s="13" t="s">
        <v>154</v>
      </c>
      <c r="AW2166" s="13" t="s">
        <v>35</v>
      </c>
      <c r="AX2166" s="13" t="s">
        <v>77</v>
      </c>
      <c r="AY2166" s="259" t="s">
        <v>147</v>
      </c>
    </row>
    <row r="2167" s="1" customFormat="1" ht="25.5" customHeight="1">
      <c r="B2167" s="45"/>
      <c r="C2167" s="213" t="s">
        <v>2782</v>
      </c>
      <c r="D2167" s="213" t="s">
        <v>149</v>
      </c>
      <c r="E2167" s="214" t="s">
        <v>2783</v>
      </c>
      <c r="F2167" s="215" t="s">
        <v>2784</v>
      </c>
      <c r="G2167" s="216" t="s">
        <v>152</v>
      </c>
      <c r="H2167" s="217">
        <v>93.739999999999995</v>
      </c>
      <c r="I2167" s="218"/>
      <c r="J2167" s="219">
        <f>ROUND(I2167*H2167,2)</f>
        <v>0</v>
      </c>
      <c r="K2167" s="215" t="s">
        <v>153</v>
      </c>
      <c r="L2167" s="71"/>
      <c r="M2167" s="220" t="s">
        <v>21</v>
      </c>
      <c r="N2167" s="221" t="s">
        <v>43</v>
      </c>
      <c r="O2167" s="46"/>
      <c r="P2167" s="222">
        <f>O2167*H2167</f>
        <v>0</v>
      </c>
      <c r="Q2167" s="222">
        <v>0.0030000000000000001</v>
      </c>
      <c r="R2167" s="222">
        <f>Q2167*H2167</f>
        <v>0.28121999999999997</v>
      </c>
      <c r="S2167" s="222">
        <v>0</v>
      </c>
      <c r="T2167" s="223">
        <f>S2167*H2167</f>
        <v>0</v>
      </c>
      <c r="AR2167" s="23" t="s">
        <v>248</v>
      </c>
      <c r="AT2167" s="23" t="s">
        <v>149</v>
      </c>
      <c r="AU2167" s="23" t="s">
        <v>84</v>
      </c>
      <c r="AY2167" s="23" t="s">
        <v>147</v>
      </c>
      <c r="BE2167" s="224">
        <f>IF(N2167="základní",J2167,0)</f>
        <v>0</v>
      </c>
      <c r="BF2167" s="224">
        <f>IF(N2167="snížená",J2167,0)</f>
        <v>0</v>
      </c>
      <c r="BG2167" s="224">
        <f>IF(N2167="zákl. přenesená",J2167,0)</f>
        <v>0</v>
      </c>
      <c r="BH2167" s="224">
        <f>IF(N2167="sníž. přenesená",J2167,0)</f>
        <v>0</v>
      </c>
      <c r="BI2167" s="224">
        <f>IF(N2167="nulová",J2167,0)</f>
        <v>0</v>
      </c>
      <c r="BJ2167" s="23" t="s">
        <v>77</v>
      </c>
      <c r="BK2167" s="224">
        <f>ROUND(I2167*H2167,2)</f>
        <v>0</v>
      </c>
      <c r="BL2167" s="23" t="s">
        <v>248</v>
      </c>
      <c r="BM2167" s="23" t="s">
        <v>2785</v>
      </c>
    </row>
    <row r="2168" s="11" customFormat="1">
      <c r="B2168" s="228"/>
      <c r="C2168" s="229"/>
      <c r="D2168" s="225" t="s">
        <v>158</v>
      </c>
      <c r="E2168" s="230" t="s">
        <v>21</v>
      </c>
      <c r="F2168" s="231" t="s">
        <v>485</v>
      </c>
      <c r="G2168" s="229"/>
      <c r="H2168" s="230" t="s">
        <v>21</v>
      </c>
      <c r="I2168" s="232"/>
      <c r="J2168" s="229"/>
      <c r="K2168" s="229"/>
      <c r="L2168" s="233"/>
      <c r="M2168" s="234"/>
      <c r="N2168" s="235"/>
      <c r="O2168" s="235"/>
      <c r="P2168" s="235"/>
      <c r="Q2168" s="235"/>
      <c r="R2168" s="235"/>
      <c r="S2168" s="235"/>
      <c r="T2168" s="236"/>
      <c r="AT2168" s="237" t="s">
        <v>158</v>
      </c>
      <c r="AU2168" s="237" t="s">
        <v>84</v>
      </c>
      <c r="AV2168" s="11" t="s">
        <v>77</v>
      </c>
      <c r="AW2168" s="11" t="s">
        <v>35</v>
      </c>
      <c r="AX2168" s="11" t="s">
        <v>72</v>
      </c>
      <c r="AY2168" s="237" t="s">
        <v>147</v>
      </c>
    </row>
    <row r="2169" s="12" customFormat="1">
      <c r="B2169" s="238"/>
      <c r="C2169" s="239"/>
      <c r="D2169" s="225" t="s">
        <v>158</v>
      </c>
      <c r="E2169" s="240" t="s">
        <v>21</v>
      </c>
      <c r="F2169" s="241" t="s">
        <v>2786</v>
      </c>
      <c r="G2169" s="239"/>
      <c r="H2169" s="242">
        <v>2</v>
      </c>
      <c r="I2169" s="243"/>
      <c r="J2169" s="239"/>
      <c r="K2169" s="239"/>
      <c r="L2169" s="244"/>
      <c r="M2169" s="245"/>
      <c r="N2169" s="246"/>
      <c r="O2169" s="246"/>
      <c r="P2169" s="246"/>
      <c r="Q2169" s="246"/>
      <c r="R2169" s="246"/>
      <c r="S2169" s="246"/>
      <c r="T2169" s="247"/>
      <c r="AT2169" s="248" t="s">
        <v>158</v>
      </c>
      <c r="AU2169" s="248" t="s">
        <v>84</v>
      </c>
      <c r="AV2169" s="12" t="s">
        <v>84</v>
      </c>
      <c r="AW2169" s="12" t="s">
        <v>35</v>
      </c>
      <c r="AX2169" s="12" t="s">
        <v>72</v>
      </c>
      <c r="AY2169" s="248" t="s">
        <v>147</v>
      </c>
    </row>
    <row r="2170" s="12" customFormat="1">
      <c r="B2170" s="238"/>
      <c r="C2170" s="239"/>
      <c r="D2170" s="225" t="s">
        <v>158</v>
      </c>
      <c r="E2170" s="240" t="s">
        <v>21</v>
      </c>
      <c r="F2170" s="241" t="s">
        <v>2787</v>
      </c>
      <c r="G2170" s="239"/>
      <c r="H2170" s="242">
        <v>2</v>
      </c>
      <c r="I2170" s="243"/>
      <c r="J2170" s="239"/>
      <c r="K2170" s="239"/>
      <c r="L2170" s="244"/>
      <c r="M2170" s="245"/>
      <c r="N2170" s="246"/>
      <c r="O2170" s="246"/>
      <c r="P2170" s="246"/>
      <c r="Q2170" s="246"/>
      <c r="R2170" s="246"/>
      <c r="S2170" s="246"/>
      <c r="T2170" s="247"/>
      <c r="AT2170" s="248" t="s">
        <v>158</v>
      </c>
      <c r="AU2170" s="248" t="s">
        <v>84</v>
      </c>
      <c r="AV2170" s="12" t="s">
        <v>84</v>
      </c>
      <c r="AW2170" s="12" t="s">
        <v>35</v>
      </c>
      <c r="AX2170" s="12" t="s">
        <v>72</v>
      </c>
      <c r="AY2170" s="248" t="s">
        <v>147</v>
      </c>
    </row>
    <row r="2171" s="12" customFormat="1">
      <c r="B2171" s="238"/>
      <c r="C2171" s="239"/>
      <c r="D2171" s="225" t="s">
        <v>158</v>
      </c>
      <c r="E2171" s="240" t="s">
        <v>21</v>
      </c>
      <c r="F2171" s="241" t="s">
        <v>2788</v>
      </c>
      <c r="G2171" s="239"/>
      <c r="H2171" s="242">
        <v>2</v>
      </c>
      <c r="I2171" s="243"/>
      <c r="J2171" s="239"/>
      <c r="K2171" s="239"/>
      <c r="L2171" s="244"/>
      <c r="M2171" s="245"/>
      <c r="N2171" s="246"/>
      <c r="O2171" s="246"/>
      <c r="P2171" s="246"/>
      <c r="Q2171" s="246"/>
      <c r="R2171" s="246"/>
      <c r="S2171" s="246"/>
      <c r="T2171" s="247"/>
      <c r="AT2171" s="248" t="s">
        <v>158</v>
      </c>
      <c r="AU2171" s="248" t="s">
        <v>84</v>
      </c>
      <c r="AV2171" s="12" t="s">
        <v>84</v>
      </c>
      <c r="AW2171" s="12" t="s">
        <v>35</v>
      </c>
      <c r="AX2171" s="12" t="s">
        <v>72</v>
      </c>
      <c r="AY2171" s="248" t="s">
        <v>147</v>
      </c>
    </row>
    <row r="2172" s="12" customFormat="1">
      <c r="B2172" s="238"/>
      <c r="C2172" s="239"/>
      <c r="D2172" s="225" t="s">
        <v>158</v>
      </c>
      <c r="E2172" s="240" t="s">
        <v>21</v>
      </c>
      <c r="F2172" s="241" t="s">
        <v>2789</v>
      </c>
      <c r="G2172" s="239"/>
      <c r="H2172" s="242">
        <v>1.44</v>
      </c>
      <c r="I2172" s="243"/>
      <c r="J2172" s="239"/>
      <c r="K2172" s="239"/>
      <c r="L2172" s="244"/>
      <c r="M2172" s="245"/>
      <c r="N2172" s="246"/>
      <c r="O2172" s="246"/>
      <c r="P2172" s="246"/>
      <c r="Q2172" s="246"/>
      <c r="R2172" s="246"/>
      <c r="S2172" s="246"/>
      <c r="T2172" s="247"/>
      <c r="AT2172" s="248" t="s">
        <v>158</v>
      </c>
      <c r="AU2172" s="248" t="s">
        <v>84</v>
      </c>
      <c r="AV2172" s="12" t="s">
        <v>84</v>
      </c>
      <c r="AW2172" s="12" t="s">
        <v>35</v>
      </c>
      <c r="AX2172" s="12" t="s">
        <v>72</v>
      </c>
      <c r="AY2172" s="248" t="s">
        <v>147</v>
      </c>
    </row>
    <row r="2173" s="12" customFormat="1">
      <c r="B2173" s="238"/>
      <c r="C2173" s="239"/>
      <c r="D2173" s="225" t="s">
        <v>158</v>
      </c>
      <c r="E2173" s="240" t="s">
        <v>21</v>
      </c>
      <c r="F2173" s="241" t="s">
        <v>2790</v>
      </c>
      <c r="G2173" s="239"/>
      <c r="H2173" s="242">
        <v>13.763</v>
      </c>
      <c r="I2173" s="243"/>
      <c r="J2173" s="239"/>
      <c r="K2173" s="239"/>
      <c r="L2173" s="244"/>
      <c r="M2173" s="245"/>
      <c r="N2173" s="246"/>
      <c r="O2173" s="246"/>
      <c r="P2173" s="246"/>
      <c r="Q2173" s="246"/>
      <c r="R2173" s="246"/>
      <c r="S2173" s="246"/>
      <c r="T2173" s="247"/>
      <c r="AT2173" s="248" t="s">
        <v>158</v>
      </c>
      <c r="AU2173" s="248" t="s">
        <v>84</v>
      </c>
      <c r="AV2173" s="12" t="s">
        <v>84</v>
      </c>
      <c r="AW2173" s="12" t="s">
        <v>35</v>
      </c>
      <c r="AX2173" s="12" t="s">
        <v>72</v>
      </c>
      <c r="AY2173" s="248" t="s">
        <v>147</v>
      </c>
    </row>
    <row r="2174" s="12" customFormat="1">
      <c r="B2174" s="238"/>
      <c r="C2174" s="239"/>
      <c r="D2174" s="225" t="s">
        <v>158</v>
      </c>
      <c r="E2174" s="240" t="s">
        <v>21</v>
      </c>
      <c r="F2174" s="241" t="s">
        <v>2791</v>
      </c>
      <c r="G2174" s="239"/>
      <c r="H2174" s="242">
        <v>16.463000000000001</v>
      </c>
      <c r="I2174" s="243"/>
      <c r="J2174" s="239"/>
      <c r="K2174" s="239"/>
      <c r="L2174" s="244"/>
      <c r="M2174" s="245"/>
      <c r="N2174" s="246"/>
      <c r="O2174" s="246"/>
      <c r="P2174" s="246"/>
      <c r="Q2174" s="246"/>
      <c r="R2174" s="246"/>
      <c r="S2174" s="246"/>
      <c r="T2174" s="247"/>
      <c r="AT2174" s="248" t="s">
        <v>158</v>
      </c>
      <c r="AU2174" s="248" t="s">
        <v>84</v>
      </c>
      <c r="AV2174" s="12" t="s">
        <v>84</v>
      </c>
      <c r="AW2174" s="12" t="s">
        <v>35</v>
      </c>
      <c r="AX2174" s="12" t="s">
        <v>72</v>
      </c>
      <c r="AY2174" s="248" t="s">
        <v>147</v>
      </c>
    </row>
    <row r="2175" s="12" customFormat="1">
      <c r="B2175" s="238"/>
      <c r="C2175" s="239"/>
      <c r="D2175" s="225" t="s">
        <v>158</v>
      </c>
      <c r="E2175" s="240" t="s">
        <v>21</v>
      </c>
      <c r="F2175" s="241" t="s">
        <v>2792</v>
      </c>
      <c r="G2175" s="239"/>
      <c r="H2175" s="242">
        <v>9.3209999999999997</v>
      </c>
      <c r="I2175" s="243"/>
      <c r="J2175" s="239"/>
      <c r="K2175" s="239"/>
      <c r="L2175" s="244"/>
      <c r="M2175" s="245"/>
      <c r="N2175" s="246"/>
      <c r="O2175" s="246"/>
      <c r="P2175" s="246"/>
      <c r="Q2175" s="246"/>
      <c r="R2175" s="246"/>
      <c r="S2175" s="246"/>
      <c r="T2175" s="247"/>
      <c r="AT2175" s="248" t="s">
        <v>158</v>
      </c>
      <c r="AU2175" s="248" t="s">
        <v>84</v>
      </c>
      <c r="AV2175" s="12" t="s">
        <v>84</v>
      </c>
      <c r="AW2175" s="12" t="s">
        <v>35</v>
      </c>
      <c r="AX2175" s="12" t="s">
        <v>72</v>
      </c>
      <c r="AY2175" s="248" t="s">
        <v>147</v>
      </c>
    </row>
    <row r="2176" s="12" customFormat="1">
      <c r="B2176" s="238"/>
      <c r="C2176" s="239"/>
      <c r="D2176" s="225" t="s">
        <v>158</v>
      </c>
      <c r="E2176" s="240" t="s">
        <v>21</v>
      </c>
      <c r="F2176" s="241" t="s">
        <v>2793</v>
      </c>
      <c r="G2176" s="239"/>
      <c r="H2176" s="242">
        <v>14.163</v>
      </c>
      <c r="I2176" s="243"/>
      <c r="J2176" s="239"/>
      <c r="K2176" s="239"/>
      <c r="L2176" s="244"/>
      <c r="M2176" s="245"/>
      <c r="N2176" s="246"/>
      <c r="O2176" s="246"/>
      <c r="P2176" s="246"/>
      <c r="Q2176" s="246"/>
      <c r="R2176" s="246"/>
      <c r="S2176" s="246"/>
      <c r="T2176" s="247"/>
      <c r="AT2176" s="248" t="s">
        <v>158</v>
      </c>
      <c r="AU2176" s="248" t="s">
        <v>84</v>
      </c>
      <c r="AV2176" s="12" t="s">
        <v>84</v>
      </c>
      <c r="AW2176" s="12" t="s">
        <v>35</v>
      </c>
      <c r="AX2176" s="12" t="s">
        <v>72</v>
      </c>
      <c r="AY2176" s="248" t="s">
        <v>147</v>
      </c>
    </row>
    <row r="2177" s="12" customFormat="1">
      <c r="B2177" s="238"/>
      <c r="C2177" s="239"/>
      <c r="D2177" s="225" t="s">
        <v>158</v>
      </c>
      <c r="E2177" s="240" t="s">
        <v>21</v>
      </c>
      <c r="F2177" s="241" t="s">
        <v>2794</v>
      </c>
      <c r="G2177" s="239"/>
      <c r="H2177" s="242">
        <v>15.763</v>
      </c>
      <c r="I2177" s="243"/>
      <c r="J2177" s="239"/>
      <c r="K2177" s="239"/>
      <c r="L2177" s="244"/>
      <c r="M2177" s="245"/>
      <c r="N2177" s="246"/>
      <c r="O2177" s="246"/>
      <c r="P2177" s="246"/>
      <c r="Q2177" s="246"/>
      <c r="R2177" s="246"/>
      <c r="S2177" s="246"/>
      <c r="T2177" s="247"/>
      <c r="AT2177" s="248" t="s">
        <v>158</v>
      </c>
      <c r="AU2177" s="248" t="s">
        <v>84</v>
      </c>
      <c r="AV2177" s="12" t="s">
        <v>84</v>
      </c>
      <c r="AW2177" s="12" t="s">
        <v>35</v>
      </c>
      <c r="AX2177" s="12" t="s">
        <v>72</v>
      </c>
      <c r="AY2177" s="248" t="s">
        <v>147</v>
      </c>
    </row>
    <row r="2178" s="12" customFormat="1">
      <c r="B2178" s="238"/>
      <c r="C2178" s="239"/>
      <c r="D2178" s="225" t="s">
        <v>158</v>
      </c>
      <c r="E2178" s="240" t="s">
        <v>21</v>
      </c>
      <c r="F2178" s="241" t="s">
        <v>2795</v>
      </c>
      <c r="G2178" s="239"/>
      <c r="H2178" s="242">
        <v>16.827000000000002</v>
      </c>
      <c r="I2178" s="243"/>
      <c r="J2178" s="239"/>
      <c r="K2178" s="239"/>
      <c r="L2178" s="244"/>
      <c r="M2178" s="245"/>
      <c r="N2178" s="246"/>
      <c r="O2178" s="246"/>
      <c r="P2178" s="246"/>
      <c r="Q2178" s="246"/>
      <c r="R2178" s="246"/>
      <c r="S2178" s="246"/>
      <c r="T2178" s="247"/>
      <c r="AT2178" s="248" t="s">
        <v>158</v>
      </c>
      <c r="AU2178" s="248" t="s">
        <v>84</v>
      </c>
      <c r="AV2178" s="12" t="s">
        <v>84</v>
      </c>
      <c r="AW2178" s="12" t="s">
        <v>35</v>
      </c>
      <c r="AX2178" s="12" t="s">
        <v>72</v>
      </c>
      <c r="AY2178" s="248" t="s">
        <v>147</v>
      </c>
    </row>
    <row r="2179" s="13" customFormat="1">
      <c r="B2179" s="249"/>
      <c r="C2179" s="250"/>
      <c r="D2179" s="225" t="s">
        <v>158</v>
      </c>
      <c r="E2179" s="251" t="s">
        <v>21</v>
      </c>
      <c r="F2179" s="252" t="s">
        <v>161</v>
      </c>
      <c r="G2179" s="250"/>
      <c r="H2179" s="253">
        <v>93.739999999999995</v>
      </c>
      <c r="I2179" s="254"/>
      <c r="J2179" s="250"/>
      <c r="K2179" s="250"/>
      <c r="L2179" s="255"/>
      <c r="M2179" s="256"/>
      <c r="N2179" s="257"/>
      <c r="O2179" s="257"/>
      <c r="P2179" s="257"/>
      <c r="Q2179" s="257"/>
      <c r="R2179" s="257"/>
      <c r="S2179" s="257"/>
      <c r="T2179" s="258"/>
      <c r="AT2179" s="259" t="s">
        <v>158</v>
      </c>
      <c r="AU2179" s="259" t="s">
        <v>84</v>
      </c>
      <c r="AV2179" s="13" t="s">
        <v>154</v>
      </c>
      <c r="AW2179" s="13" t="s">
        <v>35</v>
      </c>
      <c r="AX2179" s="13" t="s">
        <v>77</v>
      </c>
      <c r="AY2179" s="259" t="s">
        <v>147</v>
      </c>
    </row>
    <row r="2180" s="1" customFormat="1" ht="16.5" customHeight="1">
      <c r="B2180" s="45"/>
      <c r="C2180" s="260" t="s">
        <v>2796</v>
      </c>
      <c r="D2180" s="260" t="s">
        <v>237</v>
      </c>
      <c r="E2180" s="261" t="s">
        <v>2797</v>
      </c>
      <c r="F2180" s="262" t="s">
        <v>2798</v>
      </c>
      <c r="G2180" s="263" t="s">
        <v>152</v>
      </c>
      <c r="H2180" s="264">
        <v>103.114</v>
      </c>
      <c r="I2180" s="265"/>
      <c r="J2180" s="266">
        <f>ROUND(I2180*H2180,2)</f>
        <v>0</v>
      </c>
      <c r="K2180" s="262" t="s">
        <v>153</v>
      </c>
      <c r="L2180" s="267"/>
      <c r="M2180" s="268" t="s">
        <v>21</v>
      </c>
      <c r="N2180" s="269" t="s">
        <v>43</v>
      </c>
      <c r="O2180" s="46"/>
      <c r="P2180" s="222">
        <f>O2180*H2180</f>
        <v>0</v>
      </c>
      <c r="Q2180" s="222">
        <v>0.0129</v>
      </c>
      <c r="R2180" s="222">
        <f>Q2180*H2180</f>
        <v>1.3301706</v>
      </c>
      <c r="S2180" s="222">
        <v>0</v>
      </c>
      <c r="T2180" s="223">
        <f>S2180*H2180</f>
        <v>0</v>
      </c>
      <c r="AR2180" s="23" t="s">
        <v>347</v>
      </c>
      <c r="AT2180" s="23" t="s">
        <v>237</v>
      </c>
      <c r="AU2180" s="23" t="s">
        <v>84</v>
      </c>
      <c r="AY2180" s="23" t="s">
        <v>147</v>
      </c>
      <c r="BE2180" s="224">
        <f>IF(N2180="základní",J2180,0)</f>
        <v>0</v>
      </c>
      <c r="BF2180" s="224">
        <f>IF(N2180="snížená",J2180,0)</f>
        <v>0</v>
      </c>
      <c r="BG2180" s="224">
        <f>IF(N2180="zákl. přenesená",J2180,0)</f>
        <v>0</v>
      </c>
      <c r="BH2180" s="224">
        <f>IF(N2180="sníž. přenesená",J2180,0)</f>
        <v>0</v>
      </c>
      <c r="BI2180" s="224">
        <f>IF(N2180="nulová",J2180,0)</f>
        <v>0</v>
      </c>
      <c r="BJ2180" s="23" t="s">
        <v>77</v>
      </c>
      <c r="BK2180" s="224">
        <f>ROUND(I2180*H2180,2)</f>
        <v>0</v>
      </c>
      <c r="BL2180" s="23" t="s">
        <v>248</v>
      </c>
      <c r="BM2180" s="23" t="s">
        <v>2799</v>
      </c>
    </row>
    <row r="2181" s="12" customFormat="1">
      <c r="B2181" s="238"/>
      <c r="C2181" s="239"/>
      <c r="D2181" s="225" t="s">
        <v>158</v>
      </c>
      <c r="E2181" s="239"/>
      <c r="F2181" s="241" t="s">
        <v>2800</v>
      </c>
      <c r="G2181" s="239"/>
      <c r="H2181" s="242">
        <v>103.114</v>
      </c>
      <c r="I2181" s="243"/>
      <c r="J2181" s="239"/>
      <c r="K2181" s="239"/>
      <c r="L2181" s="244"/>
      <c r="M2181" s="245"/>
      <c r="N2181" s="246"/>
      <c r="O2181" s="246"/>
      <c r="P2181" s="246"/>
      <c r="Q2181" s="246"/>
      <c r="R2181" s="246"/>
      <c r="S2181" s="246"/>
      <c r="T2181" s="247"/>
      <c r="AT2181" s="248" t="s">
        <v>158</v>
      </c>
      <c r="AU2181" s="248" t="s">
        <v>84</v>
      </c>
      <c r="AV2181" s="12" t="s">
        <v>84</v>
      </c>
      <c r="AW2181" s="12" t="s">
        <v>6</v>
      </c>
      <c r="AX2181" s="12" t="s">
        <v>77</v>
      </c>
      <c r="AY2181" s="248" t="s">
        <v>147</v>
      </c>
    </row>
    <row r="2182" s="1" customFormat="1" ht="25.5" customHeight="1">
      <c r="B2182" s="45"/>
      <c r="C2182" s="213" t="s">
        <v>2801</v>
      </c>
      <c r="D2182" s="213" t="s">
        <v>149</v>
      </c>
      <c r="E2182" s="214" t="s">
        <v>2802</v>
      </c>
      <c r="F2182" s="215" t="s">
        <v>2803</v>
      </c>
      <c r="G2182" s="216" t="s">
        <v>152</v>
      </c>
      <c r="H2182" s="217">
        <v>93.739999999999995</v>
      </c>
      <c r="I2182" s="218"/>
      <c r="J2182" s="219">
        <f>ROUND(I2182*H2182,2)</f>
        <v>0</v>
      </c>
      <c r="K2182" s="215" t="s">
        <v>153</v>
      </c>
      <c r="L2182" s="71"/>
      <c r="M2182" s="220" t="s">
        <v>21</v>
      </c>
      <c r="N2182" s="221" t="s">
        <v>43</v>
      </c>
      <c r="O2182" s="46"/>
      <c r="P2182" s="222">
        <f>O2182*H2182</f>
        <v>0</v>
      </c>
      <c r="Q2182" s="222">
        <v>0</v>
      </c>
      <c r="R2182" s="222">
        <f>Q2182*H2182</f>
        <v>0</v>
      </c>
      <c r="S2182" s="222">
        <v>0</v>
      </c>
      <c r="T2182" s="223">
        <f>S2182*H2182</f>
        <v>0</v>
      </c>
      <c r="AR2182" s="23" t="s">
        <v>248</v>
      </c>
      <c r="AT2182" s="23" t="s">
        <v>149</v>
      </c>
      <c r="AU2182" s="23" t="s">
        <v>84</v>
      </c>
      <c r="AY2182" s="23" t="s">
        <v>147</v>
      </c>
      <c r="BE2182" s="224">
        <f>IF(N2182="základní",J2182,0)</f>
        <v>0</v>
      </c>
      <c r="BF2182" s="224">
        <f>IF(N2182="snížená",J2182,0)</f>
        <v>0</v>
      </c>
      <c r="BG2182" s="224">
        <f>IF(N2182="zákl. přenesená",J2182,0)</f>
        <v>0</v>
      </c>
      <c r="BH2182" s="224">
        <f>IF(N2182="sníž. přenesená",J2182,0)</f>
        <v>0</v>
      </c>
      <c r="BI2182" s="224">
        <f>IF(N2182="nulová",J2182,0)</f>
        <v>0</v>
      </c>
      <c r="BJ2182" s="23" t="s">
        <v>77</v>
      </c>
      <c r="BK2182" s="224">
        <f>ROUND(I2182*H2182,2)</f>
        <v>0</v>
      </c>
      <c r="BL2182" s="23" t="s">
        <v>248</v>
      </c>
      <c r="BM2182" s="23" t="s">
        <v>2804</v>
      </c>
    </row>
    <row r="2183" s="11" customFormat="1">
      <c r="B2183" s="228"/>
      <c r="C2183" s="229"/>
      <c r="D2183" s="225" t="s">
        <v>158</v>
      </c>
      <c r="E2183" s="230" t="s">
        <v>21</v>
      </c>
      <c r="F2183" s="231" t="s">
        <v>485</v>
      </c>
      <c r="G2183" s="229"/>
      <c r="H2183" s="230" t="s">
        <v>21</v>
      </c>
      <c r="I2183" s="232"/>
      <c r="J2183" s="229"/>
      <c r="K2183" s="229"/>
      <c r="L2183" s="233"/>
      <c r="M2183" s="234"/>
      <c r="N2183" s="235"/>
      <c r="O2183" s="235"/>
      <c r="P2183" s="235"/>
      <c r="Q2183" s="235"/>
      <c r="R2183" s="235"/>
      <c r="S2183" s="235"/>
      <c r="T2183" s="236"/>
      <c r="AT2183" s="237" t="s">
        <v>158</v>
      </c>
      <c r="AU2183" s="237" t="s">
        <v>84</v>
      </c>
      <c r="AV2183" s="11" t="s">
        <v>77</v>
      </c>
      <c r="AW2183" s="11" t="s">
        <v>35</v>
      </c>
      <c r="AX2183" s="11" t="s">
        <v>72</v>
      </c>
      <c r="AY2183" s="237" t="s">
        <v>147</v>
      </c>
    </row>
    <row r="2184" s="12" customFormat="1">
      <c r="B2184" s="238"/>
      <c r="C2184" s="239"/>
      <c r="D2184" s="225" t="s">
        <v>158</v>
      </c>
      <c r="E2184" s="240" t="s">
        <v>21</v>
      </c>
      <c r="F2184" s="241" t="s">
        <v>2786</v>
      </c>
      <c r="G2184" s="239"/>
      <c r="H2184" s="242">
        <v>2</v>
      </c>
      <c r="I2184" s="243"/>
      <c r="J2184" s="239"/>
      <c r="K2184" s="239"/>
      <c r="L2184" s="244"/>
      <c r="M2184" s="245"/>
      <c r="N2184" s="246"/>
      <c r="O2184" s="246"/>
      <c r="P2184" s="246"/>
      <c r="Q2184" s="246"/>
      <c r="R2184" s="246"/>
      <c r="S2184" s="246"/>
      <c r="T2184" s="247"/>
      <c r="AT2184" s="248" t="s">
        <v>158</v>
      </c>
      <c r="AU2184" s="248" t="s">
        <v>84</v>
      </c>
      <c r="AV2184" s="12" t="s">
        <v>84</v>
      </c>
      <c r="AW2184" s="12" t="s">
        <v>35</v>
      </c>
      <c r="AX2184" s="12" t="s">
        <v>72</v>
      </c>
      <c r="AY2184" s="248" t="s">
        <v>147</v>
      </c>
    </row>
    <row r="2185" s="12" customFormat="1">
      <c r="B2185" s="238"/>
      <c r="C2185" s="239"/>
      <c r="D2185" s="225" t="s">
        <v>158</v>
      </c>
      <c r="E2185" s="240" t="s">
        <v>21</v>
      </c>
      <c r="F2185" s="241" t="s">
        <v>2787</v>
      </c>
      <c r="G2185" s="239"/>
      <c r="H2185" s="242">
        <v>2</v>
      </c>
      <c r="I2185" s="243"/>
      <c r="J2185" s="239"/>
      <c r="K2185" s="239"/>
      <c r="L2185" s="244"/>
      <c r="M2185" s="245"/>
      <c r="N2185" s="246"/>
      <c r="O2185" s="246"/>
      <c r="P2185" s="246"/>
      <c r="Q2185" s="246"/>
      <c r="R2185" s="246"/>
      <c r="S2185" s="246"/>
      <c r="T2185" s="247"/>
      <c r="AT2185" s="248" t="s">
        <v>158</v>
      </c>
      <c r="AU2185" s="248" t="s">
        <v>84</v>
      </c>
      <c r="AV2185" s="12" t="s">
        <v>84</v>
      </c>
      <c r="AW2185" s="12" t="s">
        <v>35</v>
      </c>
      <c r="AX2185" s="12" t="s">
        <v>72</v>
      </c>
      <c r="AY2185" s="248" t="s">
        <v>147</v>
      </c>
    </row>
    <row r="2186" s="12" customFormat="1">
      <c r="B2186" s="238"/>
      <c r="C2186" s="239"/>
      <c r="D2186" s="225" t="s">
        <v>158</v>
      </c>
      <c r="E2186" s="240" t="s">
        <v>21</v>
      </c>
      <c r="F2186" s="241" t="s">
        <v>2788</v>
      </c>
      <c r="G2186" s="239"/>
      <c r="H2186" s="242">
        <v>2</v>
      </c>
      <c r="I2186" s="243"/>
      <c r="J2186" s="239"/>
      <c r="K2186" s="239"/>
      <c r="L2186" s="244"/>
      <c r="M2186" s="245"/>
      <c r="N2186" s="246"/>
      <c r="O2186" s="246"/>
      <c r="P2186" s="246"/>
      <c r="Q2186" s="246"/>
      <c r="R2186" s="246"/>
      <c r="S2186" s="246"/>
      <c r="T2186" s="247"/>
      <c r="AT2186" s="248" t="s">
        <v>158</v>
      </c>
      <c r="AU2186" s="248" t="s">
        <v>84</v>
      </c>
      <c r="AV2186" s="12" t="s">
        <v>84</v>
      </c>
      <c r="AW2186" s="12" t="s">
        <v>35</v>
      </c>
      <c r="AX2186" s="12" t="s">
        <v>72</v>
      </c>
      <c r="AY2186" s="248" t="s">
        <v>147</v>
      </c>
    </row>
    <row r="2187" s="12" customFormat="1">
      <c r="B2187" s="238"/>
      <c r="C2187" s="239"/>
      <c r="D2187" s="225" t="s">
        <v>158</v>
      </c>
      <c r="E2187" s="240" t="s">
        <v>21</v>
      </c>
      <c r="F2187" s="241" t="s">
        <v>2789</v>
      </c>
      <c r="G2187" s="239"/>
      <c r="H2187" s="242">
        <v>1.44</v>
      </c>
      <c r="I2187" s="243"/>
      <c r="J2187" s="239"/>
      <c r="K2187" s="239"/>
      <c r="L2187" s="244"/>
      <c r="M2187" s="245"/>
      <c r="N2187" s="246"/>
      <c r="O2187" s="246"/>
      <c r="P2187" s="246"/>
      <c r="Q2187" s="246"/>
      <c r="R2187" s="246"/>
      <c r="S2187" s="246"/>
      <c r="T2187" s="247"/>
      <c r="AT2187" s="248" t="s">
        <v>158</v>
      </c>
      <c r="AU2187" s="248" t="s">
        <v>84</v>
      </c>
      <c r="AV2187" s="12" t="s">
        <v>84</v>
      </c>
      <c r="AW2187" s="12" t="s">
        <v>35</v>
      </c>
      <c r="AX2187" s="12" t="s">
        <v>72</v>
      </c>
      <c r="AY2187" s="248" t="s">
        <v>147</v>
      </c>
    </row>
    <row r="2188" s="12" customFormat="1">
      <c r="B2188" s="238"/>
      <c r="C2188" s="239"/>
      <c r="D2188" s="225" t="s">
        <v>158</v>
      </c>
      <c r="E2188" s="240" t="s">
        <v>21</v>
      </c>
      <c r="F2188" s="241" t="s">
        <v>2790</v>
      </c>
      <c r="G2188" s="239"/>
      <c r="H2188" s="242">
        <v>13.763</v>
      </c>
      <c r="I2188" s="243"/>
      <c r="J2188" s="239"/>
      <c r="K2188" s="239"/>
      <c r="L2188" s="244"/>
      <c r="M2188" s="245"/>
      <c r="N2188" s="246"/>
      <c r="O2188" s="246"/>
      <c r="P2188" s="246"/>
      <c r="Q2188" s="246"/>
      <c r="R2188" s="246"/>
      <c r="S2188" s="246"/>
      <c r="T2188" s="247"/>
      <c r="AT2188" s="248" t="s">
        <v>158</v>
      </c>
      <c r="AU2188" s="248" t="s">
        <v>84</v>
      </c>
      <c r="AV2188" s="12" t="s">
        <v>84</v>
      </c>
      <c r="AW2188" s="12" t="s">
        <v>35</v>
      </c>
      <c r="AX2188" s="12" t="s">
        <v>72</v>
      </c>
      <c r="AY2188" s="248" t="s">
        <v>147</v>
      </c>
    </row>
    <row r="2189" s="12" customFormat="1">
      <c r="B2189" s="238"/>
      <c r="C2189" s="239"/>
      <c r="D2189" s="225" t="s">
        <v>158</v>
      </c>
      <c r="E2189" s="240" t="s">
        <v>21</v>
      </c>
      <c r="F2189" s="241" t="s">
        <v>2791</v>
      </c>
      <c r="G2189" s="239"/>
      <c r="H2189" s="242">
        <v>16.463000000000001</v>
      </c>
      <c r="I2189" s="243"/>
      <c r="J2189" s="239"/>
      <c r="K2189" s="239"/>
      <c r="L2189" s="244"/>
      <c r="M2189" s="245"/>
      <c r="N2189" s="246"/>
      <c r="O2189" s="246"/>
      <c r="P2189" s="246"/>
      <c r="Q2189" s="246"/>
      <c r="R2189" s="246"/>
      <c r="S2189" s="246"/>
      <c r="T2189" s="247"/>
      <c r="AT2189" s="248" t="s">
        <v>158</v>
      </c>
      <c r="AU2189" s="248" t="s">
        <v>84</v>
      </c>
      <c r="AV2189" s="12" t="s">
        <v>84</v>
      </c>
      <c r="AW2189" s="12" t="s">
        <v>35</v>
      </c>
      <c r="AX2189" s="12" t="s">
        <v>72</v>
      </c>
      <c r="AY2189" s="248" t="s">
        <v>147</v>
      </c>
    </row>
    <row r="2190" s="12" customFormat="1">
      <c r="B2190" s="238"/>
      <c r="C2190" s="239"/>
      <c r="D2190" s="225" t="s">
        <v>158</v>
      </c>
      <c r="E2190" s="240" t="s">
        <v>21</v>
      </c>
      <c r="F2190" s="241" t="s">
        <v>2792</v>
      </c>
      <c r="G2190" s="239"/>
      <c r="H2190" s="242">
        <v>9.3209999999999997</v>
      </c>
      <c r="I2190" s="243"/>
      <c r="J2190" s="239"/>
      <c r="K2190" s="239"/>
      <c r="L2190" s="244"/>
      <c r="M2190" s="245"/>
      <c r="N2190" s="246"/>
      <c r="O2190" s="246"/>
      <c r="P2190" s="246"/>
      <c r="Q2190" s="246"/>
      <c r="R2190" s="246"/>
      <c r="S2190" s="246"/>
      <c r="T2190" s="247"/>
      <c r="AT2190" s="248" t="s">
        <v>158</v>
      </c>
      <c r="AU2190" s="248" t="s">
        <v>84</v>
      </c>
      <c r="AV2190" s="12" t="s">
        <v>84</v>
      </c>
      <c r="AW2190" s="12" t="s">
        <v>35</v>
      </c>
      <c r="AX2190" s="12" t="s">
        <v>72</v>
      </c>
      <c r="AY2190" s="248" t="s">
        <v>147</v>
      </c>
    </row>
    <row r="2191" s="12" customFormat="1">
      <c r="B2191" s="238"/>
      <c r="C2191" s="239"/>
      <c r="D2191" s="225" t="s">
        <v>158</v>
      </c>
      <c r="E2191" s="240" t="s">
        <v>21</v>
      </c>
      <c r="F2191" s="241" t="s">
        <v>2793</v>
      </c>
      <c r="G2191" s="239"/>
      <c r="H2191" s="242">
        <v>14.163</v>
      </c>
      <c r="I2191" s="243"/>
      <c r="J2191" s="239"/>
      <c r="K2191" s="239"/>
      <c r="L2191" s="244"/>
      <c r="M2191" s="245"/>
      <c r="N2191" s="246"/>
      <c r="O2191" s="246"/>
      <c r="P2191" s="246"/>
      <c r="Q2191" s="246"/>
      <c r="R2191" s="246"/>
      <c r="S2191" s="246"/>
      <c r="T2191" s="247"/>
      <c r="AT2191" s="248" t="s">
        <v>158</v>
      </c>
      <c r="AU2191" s="248" t="s">
        <v>84</v>
      </c>
      <c r="AV2191" s="12" t="s">
        <v>84</v>
      </c>
      <c r="AW2191" s="12" t="s">
        <v>35</v>
      </c>
      <c r="AX2191" s="12" t="s">
        <v>72</v>
      </c>
      <c r="AY2191" s="248" t="s">
        <v>147</v>
      </c>
    </row>
    <row r="2192" s="12" customFormat="1">
      <c r="B2192" s="238"/>
      <c r="C2192" s="239"/>
      <c r="D2192" s="225" t="s">
        <v>158</v>
      </c>
      <c r="E2192" s="240" t="s">
        <v>21</v>
      </c>
      <c r="F2192" s="241" t="s">
        <v>2794</v>
      </c>
      <c r="G2192" s="239"/>
      <c r="H2192" s="242">
        <v>15.763</v>
      </c>
      <c r="I2192" s="243"/>
      <c r="J2192" s="239"/>
      <c r="K2192" s="239"/>
      <c r="L2192" s="244"/>
      <c r="M2192" s="245"/>
      <c r="N2192" s="246"/>
      <c r="O2192" s="246"/>
      <c r="P2192" s="246"/>
      <c r="Q2192" s="246"/>
      <c r="R2192" s="246"/>
      <c r="S2192" s="246"/>
      <c r="T2192" s="247"/>
      <c r="AT2192" s="248" t="s">
        <v>158</v>
      </c>
      <c r="AU2192" s="248" t="s">
        <v>84</v>
      </c>
      <c r="AV2192" s="12" t="s">
        <v>84</v>
      </c>
      <c r="AW2192" s="12" t="s">
        <v>35</v>
      </c>
      <c r="AX2192" s="12" t="s">
        <v>72</v>
      </c>
      <c r="AY2192" s="248" t="s">
        <v>147</v>
      </c>
    </row>
    <row r="2193" s="12" customFormat="1">
      <c r="B2193" s="238"/>
      <c r="C2193" s="239"/>
      <c r="D2193" s="225" t="s">
        <v>158</v>
      </c>
      <c r="E2193" s="240" t="s">
        <v>21</v>
      </c>
      <c r="F2193" s="241" t="s">
        <v>2795</v>
      </c>
      <c r="G2193" s="239"/>
      <c r="H2193" s="242">
        <v>16.827000000000002</v>
      </c>
      <c r="I2193" s="243"/>
      <c r="J2193" s="239"/>
      <c r="K2193" s="239"/>
      <c r="L2193" s="244"/>
      <c r="M2193" s="245"/>
      <c r="N2193" s="246"/>
      <c r="O2193" s="246"/>
      <c r="P2193" s="246"/>
      <c r="Q2193" s="246"/>
      <c r="R2193" s="246"/>
      <c r="S2193" s="246"/>
      <c r="T2193" s="247"/>
      <c r="AT2193" s="248" t="s">
        <v>158</v>
      </c>
      <c r="AU2193" s="248" t="s">
        <v>84</v>
      </c>
      <c r="AV2193" s="12" t="s">
        <v>84</v>
      </c>
      <c r="AW2193" s="12" t="s">
        <v>35</v>
      </c>
      <c r="AX2193" s="12" t="s">
        <v>72</v>
      </c>
      <c r="AY2193" s="248" t="s">
        <v>147</v>
      </c>
    </row>
    <row r="2194" s="13" customFormat="1">
      <c r="B2194" s="249"/>
      <c r="C2194" s="250"/>
      <c r="D2194" s="225" t="s">
        <v>158</v>
      </c>
      <c r="E2194" s="251" t="s">
        <v>21</v>
      </c>
      <c r="F2194" s="252" t="s">
        <v>161</v>
      </c>
      <c r="G2194" s="250"/>
      <c r="H2194" s="253">
        <v>93.739999999999995</v>
      </c>
      <c r="I2194" s="254"/>
      <c r="J2194" s="250"/>
      <c r="K2194" s="250"/>
      <c r="L2194" s="255"/>
      <c r="M2194" s="256"/>
      <c r="N2194" s="257"/>
      <c r="O2194" s="257"/>
      <c r="P2194" s="257"/>
      <c r="Q2194" s="257"/>
      <c r="R2194" s="257"/>
      <c r="S2194" s="257"/>
      <c r="T2194" s="258"/>
      <c r="AT2194" s="259" t="s">
        <v>158</v>
      </c>
      <c r="AU2194" s="259" t="s">
        <v>84</v>
      </c>
      <c r="AV2194" s="13" t="s">
        <v>154</v>
      </c>
      <c r="AW2194" s="13" t="s">
        <v>35</v>
      </c>
      <c r="AX2194" s="13" t="s">
        <v>77</v>
      </c>
      <c r="AY2194" s="259" t="s">
        <v>147</v>
      </c>
    </row>
    <row r="2195" s="1" customFormat="1" ht="25.5" customHeight="1">
      <c r="B2195" s="45"/>
      <c r="C2195" s="213" t="s">
        <v>2805</v>
      </c>
      <c r="D2195" s="213" t="s">
        <v>149</v>
      </c>
      <c r="E2195" s="214" t="s">
        <v>2806</v>
      </c>
      <c r="F2195" s="215" t="s">
        <v>2807</v>
      </c>
      <c r="G2195" s="216" t="s">
        <v>152</v>
      </c>
      <c r="H2195" s="217">
        <v>93.739999999999995</v>
      </c>
      <c r="I2195" s="218"/>
      <c r="J2195" s="219">
        <f>ROUND(I2195*H2195,2)</f>
        <v>0</v>
      </c>
      <c r="K2195" s="215" t="s">
        <v>153</v>
      </c>
      <c r="L2195" s="71"/>
      <c r="M2195" s="220" t="s">
        <v>21</v>
      </c>
      <c r="N2195" s="221" t="s">
        <v>43</v>
      </c>
      <c r="O2195" s="46"/>
      <c r="P2195" s="222">
        <f>O2195*H2195</f>
        <v>0</v>
      </c>
      <c r="Q2195" s="222">
        <v>0.00027</v>
      </c>
      <c r="R2195" s="222">
        <f>Q2195*H2195</f>
        <v>0.0253098</v>
      </c>
      <c r="S2195" s="222">
        <v>0</v>
      </c>
      <c r="T2195" s="223">
        <f>S2195*H2195</f>
        <v>0</v>
      </c>
      <c r="AR2195" s="23" t="s">
        <v>248</v>
      </c>
      <c r="AT2195" s="23" t="s">
        <v>149</v>
      </c>
      <c r="AU2195" s="23" t="s">
        <v>84</v>
      </c>
      <c r="AY2195" s="23" t="s">
        <v>147</v>
      </c>
      <c r="BE2195" s="224">
        <f>IF(N2195="základní",J2195,0)</f>
        <v>0</v>
      </c>
      <c r="BF2195" s="224">
        <f>IF(N2195="snížená",J2195,0)</f>
        <v>0</v>
      </c>
      <c r="BG2195" s="224">
        <f>IF(N2195="zákl. přenesená",J2195,0)</f>
        <v>0</v>
      </c>
      <c r="BH2195" s="224">
        <f>IF(N2195="sníž. přenesená",J2195,0)</f>
        <v>0</v>
      </c>
      <c r="BI2195" s="224">
        <f>IF(N2195="nulová",J2195,0)</f>
        <v>0</v>
      </c>
      <c r="BJ2195" s="23" t="s">
        <v>77</v>
      </c>
      <c r="BK2195" s="224">
        <f>ROUND(I2195*H2195,2)</f>
        <v>0</v>
      </c>
      <c r="BL2195" s="23" t="s">
        <v>248</v>
      </c>
      <c r="BM2195" s="23" t="s">
        <v>2808</v>
      </c>
    </row>
    <row r="2196" s="1" customFormat="1" ht="25.5" customHeight="1">
      <c r="B2196" s="45"/>
      <c r="C2196" s="213" t="s">
        <v>2809</v>
      </c>
      <c r="D2196" s="213" t="s">
        <v>149</v>
      </c>
      <c r="E2196" s="214" t="s">
        <v>2810</v>
      </c>
      <c r="F2196" s="215" t="s">
        <v>2811</v>
      </c>
      <c r="G2196" s="216" t="s">
        <v>443</v>
      </c>
      <c r="H2196" s="217">
        <v>53.299999999999997</v>
      </c>
      <c r="I2196" s="218"/>
      <c r="J2196" s="219">
        <f>ROUND(I2196*H2196,2)</f>
        <v>0</v>
      </c>
      <c r="K2196" s="215" t="s">
        <v>153</v>
      </c>
      <c r="L2196" s="71"/>
      <c r="M2196" s="220" t="s">
        <v>21</v>
      </c>
      <c r="N2196" s="221" t="s">
        <v>43</v>
      </c>
      <c r="O2196" s="46"/>
      <c r="P2196" s="222">
        <f>O2196*H2196</f>
        <v>0</v>
      </c>
      <c r="Q2196" s="222">
        <v>9.0000000000000006E-05</v>
      </c>
      <c r="R2196" s="222">
        <f>Q2196*H2196</f>
        <v>0.004797</v>
      </c>
      <c r="S2196" s="222">
        <v>0</v>
      </c>
      <c r="T2196" s="223">
        <f>S2196*H2196</f>
        <v>0</v>
      </c>
      <c r="AR2196" s="23" t="s">
        <v>248</v>
      </c>
      <c r="AT2196" s="23" t="s">
        <v>149</v>
      </c>
      <c r="AU2196" s="23" t="s">
        <v>84</v>
      </c>
      <c r="AY2196" s="23" t="s">
        <v>147</v>
      </c>
      <c r="BE2196" s="224">
        <f>IF(N2196="základní",J2196,0)</f>
        <v>0</v>
      </c>
      <c r="BF2196" s="224">
        <f>IF(N2196="snížená",J2196,0)</f>
        <v>0</v>
      </c>
      <c r="BG2196" s="224">
        <f>IF(N2196="zákl. přenesená",J2196,0)</f>
        <v>0</v>
      </c>
      <c r="BH2196" s="224">
        <f>IF(N2196="sníž. přenesená",J2196,0)</f>
        <v>0</v>
      </c>
      <c r="BI2196" s="224">
        <f>IF(N2196="nulová",J2196,0)</f>
        <v>0</v>
      </c>
      <c r="BJ2196" s="23" t="s">
        <v>77</v>
      </c>
      <c r="BK2196" s="224">
        <f>ROUND(I2196*H2196,2)</f>
        <v>0</v>
      </c>
      <c r="BL2196" s="23" t="s">
        <v>248</v>
      </c>
      <c r="BM2196" s="23" t="s">
        <v>2812</v>
      </c>
    </row>
    <row r="2197" s="11" customFormat="1">
      <c r="B2197" s="228"/>
      <c r="C2197" s="229"/>
      <c r="D2197" s="225" t="s">
        <v>158</v>
      </c>
      <c r="E2197" s="230" t="s">
        <v>21</v>
      </c>
      <c r="F2197" s="231" t="s">
        <v>485</v>
      </c>
      <c r="G2197" s="229"/>
      <c r="H2197" s="230" t="s">
        <v>21</v>
      </c>
      <c r="I2197" s="232"/>
      <c r="J2197" s="229"/>
      <c r="K2197" s="229"/>
      <c r="L2197" s="233"/>
      <c r="M2197" s="234"/>
      <c r="N2197" s="235"/>
      <c r="O2197" s="235"/>
      <c r="P2197" s="235"/>
      <c r="Q2197" s="235"/>
      <c r="R2197" s="235"/>
      <c r="S2197" s="235"/>
      <c r="T2197" s="236"/>
      <c r="AT2197" s="237" t="s">
        <v>158</v>
      </c>
      <c r="AU2197" s="237" t="s">
        <v>84</v>
      </c>
      <c r="AV2197" s="11" t="s">
        <v>77</v>
      </c>
      <c r="AW2197" s="11" t="s">
        <v>35</v>
      </c>
      <c r="AX2197" s="11" t="s">
        <v>72</v>
      </c>
      <c r="AY2197" s="237" t="s">
        <v>147</v>
      </c>
    </row>
    <row r="2198" s="12" customFormat="1">
      <c r="B2198" s="238"/>
      <c r="C2198" s="239"/>
      <c r="D2198" s="225" t="s">
        <v>158</v>
      </c>
      <c r="E2198" s="240" t="s">
        <v>21</v>
      </c>
      <c r="F2198" s="241" t="s">
        <v>2813</v>
      </c>
      <c r="G2198" s="239"/>
      <c r="H2198" s="242">
        <v>8.9499999999999993</v>
      </c>
      <c r="I2198" s="243"/>
      <c r="J2198" s="239"/>
      <c r="K2198" s="239"/>
      <c r="L2198" s="244"/>
      <c r="M2198" s="245"/>
      <c r="N2198" s="246"/>
      <c r="O2198" s="246"/>
      <c r="P2198" s="246"/>
      <c r="Q2198" s="246"/>
      <c r="R2198" s="246"/>
      <c r="S2198" s="246"/>
      <c r="T2198" s="247"/>
      <c r="AT2198" s="248" t="s">
        <v>158</v>
      </c>
      <c r="AU2198" s="248" t="s">
        <v>84</v>
      </c>
      <c r="AV2198" s="12" t="s">
        <v>84</v>
      </c>
      <c r="AW2198" s="12" t="s">
        <v>35</v>
      </c>
      <c r="AX2198" s="12" t="s">
        <v>72</v>
      </c>
      <c r="AY2198" s="248" t="s">
        <v>147</v>
      </c>
    </row>
    <row r="2199" s="12" customFormat="1">
      <c r="B2199" s="238"/>
      <c r="C2199" s="239"/>
      <c r="D2199" s="225" t="s">
        <v>158</v>
      </c>
      <c r="E2199" s="240" t="s">
        <v>21</v>
      </c>
      <c r="F2199" s="241" t="s">
        <v>2814</v>
      </c>
      <c r="G2199" s="239"/>
      <c r="H2199" s="242">
        <v>10.6</v>
      </c>
      <c r="I2199" s="243"/>
      <c r="J2199" s="239"/>
      <c r="K2199" s="239"/>
      <c r="L2199" s="244"/>
      <c r="M2199" s="245"/>
      <c r="N2199" s="246"/>
      <c r="O2199" s="246"/>
      <c r="P2199" s="246"/>
      <c r="Q2199" s="246"/>
      <c r="R2199" s="246"/>
      <c r="S2199" s="246"/>
      <c r="T2199" s="247"/>
      <c r="AT2199" s="248" t="s">
        <v>158</v>
      </c>
      <c r="AU2199" s="248" t="s">
        <v>84</v>
      </c>
      <c r="AV2199" s="12" t="s">
        <v>84</v>
      </c>
      <c r="AW2199" s="12" t="s">
        <v>35</v>
      </c>
      <c r="AX2199" s="12" t="s">
        <v>72</v>
      </c>
      <c r="AY2199" s="248" t="s">
        <v>147</v>
      </c>
    </row>
    <row r="2200" s="12" customFormat="1">
      <c r="B2200" s="238"/>
      <c r="C2200" s="239"/>
      <c r="D2200" s="225" t="s">
        <v>158</v>
      </c>
      <c r="E2200" s="240" t="s">
        <v>21</v>
      </c>
      <c r="F2200" s="241" t="s">
        <v>2815</v>
      </c>
      <c r="G2200" s="239"/>
      <c r="H2200" s="242">
        <v>5.3499999999999996</v>
      </c>
      <c r="I2200" s="243"/>
      <c r="J2200" s="239"/>
      <c r="K2200" s="239"/>
      <c r="L2200" s="244"/>
      <c r="M2200" s="245"/>
      <c r="N2200" s="246"/>
      <c r="O2200" s="246"/>
      <c r="P2200" s="246"/>
      <c r="Q2200" s="246"/>
      <c r="R2200" s="246"/>
      <c r="S2200" s="246"/>
      <c r="T2200" s="247"/>
      <c r="AT2200" s="248" t="s">
        <v>158</v>
      </c>
      <c r="AU2200" s="248" t="s">
        <v>84</v>
      </c>
      <c r="AV2200" s="12" t="s">
        <v>84</v>
      </c>
      <c r="AW2200" s="12" t="s">
        <v>35</v>
      </c>
      <c r="AX2200" s="12" t="s">
        <v>72</v>
      </c>
      <c r="AY2200" s="248" t="s">
        <v>147</v>
      </c>
    </row>
    <row r="2201" s="12" customFormat="1">
      <c r="B2201" s="238"/>
      <c r="C2201" s="239"/>
      <c r="D2201" s="225" t="s">
        <v>158</v>
      </c>
      <c r="E2201" s="240" t="s">
        <v>21</v>
      </c>
      <c r="F2201" s="241" t="s">
        <v>2816</v>
      </c>
      <c r="G2201" s="239"/>
      <c r="H2201" s="242">
        <v>9.1500000000000004</v>
      </c>
      <c r="I2201" s="243"/>
      <c r="J2201" s="239"/>
      <c r="K2201" s="239"/>
      <c r="L2201" s="244"/>
      <c r="M2201" s="245"/>
      <c r="N2201" s="246"/>
      <c r="O2201" s="246"/>
      <c r="P2201" s="246"/>
      <c r="Q2201" s="246"/>
      <c r="R2201" s="246"/>
      <c r="S2201" s="246"/>
      <c r="T2201" s="247"/>
      <c r="AT2201" s="248" t="s">
        <v>158</v>
      </c>
      <c r="AU2201" s="248" t="s">
        <v>84</v>
      </c>
      <c r="AV2201" s="12" t="s">
        <v>84</v>
      </c>
      <c r="AW2201" s="12" t="s">
        <v>35</v>
      </c>
      <c r="AX2201" s="12" t="s">
        <v>72</v>
      </c>
      <c r="AY2201" s="248" t="s">
        <v>147</v>
      </c>
    </row>
    <row r="2202" s="12" customFormat="1">
      <c r="B2202" s="238"/>
      <c r="C2202" s="239"/>
      <c r="D2202" s="225" t="s">
        <v>158</v>
      </c>
      <c r="E2202" s="240" t="s">
        <v>21</v>
      </c>
      <c r="F2202" s="241" t="s">
        <v>2817</v>
      </c>
      <c r="G2202" s="239"/>
      <c r="H2202" s="242">
        <v>9.9499999999999993</v>
      </c>
      <c r="I2202" s="243"/>
      <c r="J2202" s="239"/>
      <c r="K2202" s="239"/>
      <c r="L2202" s="244"/>
      <c r="M2202" s="245"/>
      <c r="N2202" s="246"/>
      <c r="O2202" s="246"/>
      <c r="P2202" s="246"/>
      <c r="Q2202" s="246"/>
      <c r="R2202" s="246"/>
      <c r="S2202" s="246"/>
      <c r="T2202" s="247"/>
      <c r="AT2202" s="248" t="s">
        <v>158</v>
      </c>
      <c r="AU2202" s="248" t="s">
        <v>84</v>
      </c>
      <c r="AV2202" s="12" t="s">
        <v>84</v>
      </c>
      <c r="AW2202" s="12" t="s">
        <v>35</v>
      </c>
      <c r="AX2202" s="12" t="s">
        <v>72</v>
      </c>
      <c r="AY2202" s="248" t="s">
        <v>147</v>
      </c>
    </row>
    <row r="2203" s="12" customFormat="1">
      <c r="B2203" s="238"/>
      <c r="C2203" s="239"/>
      <c r="D2203" s="225" t="s">
        <v>158</v>
      </c>
      <c r="E2203" s="240" t="s">
        <v>21</v>
      </c>
      <c r="F2203" s="241" t="s">
        <v>2818</v>
      </c>
      <c r="G2203" s="239"/>
      <c r="H2203" s="242">
        <v>9.3000000000000007</v>
      </c>
      <c r="I2203" s="243"/>
      <c r="J2203" s="239"/>
      <c r="K2203" s="239"/>
      <c r="L2203" s="244"/>
      <c r="M2203" s="245"/>
      <c r="N2203" s="246"/>
      <c r="O2203" s="246"/>
      <c r="P2203" s="246"/>
      <c r="Q2203" s="246"/>
      <c r="R2203" s="246"/>
      <c r="S2203" s="246"/>
      <c r="T2203" s="247"/>
      <c r="AT2203" s="248" t="s">
        <v>158</v>
      </c>
      <c r="AU2203" s="248" t="s">
        <v>84</v>
      </c>
      <c r="AV2203" s="12" t="s">
        <v>84</v>
      </c>
      <c r="AW2203" s="12" t="s">
        <v>35</v>
      </c>
      <c r="AX2203" s="12" t="s">
        <v>72</v>
      </c>
      <c r="AY2203" s="248" t="s">
        <v>147</v>
      </c>
    </row>
    <row r="2204" s="13" customFormat="1">
      <c r="B2204" s="249"/>
      <c r="C2204" s="250"/>
      <c r="D2204" s="225" t="s">
        <v>158</v>
      </c>
      <c r="E2204" s="251" t="s">
        <v>21</v>
      </c>
      <c r="F2204" s="252" t="s">
        <v>161</v>
      </c>
      <c r="G2204" s="250"/>
      <c r="H2204" s="253">
        <v>53.299999999999997</v>
      </c>
      <c r="I2204" s="254"/>
      <c r="J2204" s="250"/>
      <c r="K2204" s="250"/>
      <c r="L2204" s="255"/>
      <c r="M2204" s="256"/>
      <c r="N2204" s="257"/>
      <c r="O2204" s="257"/>
      <c r="P2204" s="257"/>
      <c r="Q2204" s="257"/>
      <c r="R2204" s="257"/>
      <c r="S2204" s="257"/>
      <c r="T2204" s="258"/>
      <c r="AT2204" s="259" t="s">
        <v>158</v>
      </c>
      <c r="AU2204" s="259" t="s">
        <v>84</v>
      </c>
      <c r="AV2204" s="13" t="s">
        <v>154</v>
      </c>
      <c r="AW2204" s="13" t="s">
        <v>35</v>
      </c>
      <c r="AX2204" s="13" t="s">
        <v>77</v>
      </c>
      <c r="AY2204" s="259" t="s">
        <v>147</v>
      </c>
    </row>
    <row r="2205" s="1" customFormat="1" ht="16.5" customHeight="1">
      <c r="B2205" s="45"/>
      <c r="C2205" s="213" t="s">
        <v>2819</v>
      </c>
      <c r="D2205" s="213" t="s">
        <v>149</v>
      </c>
      <c r="E2205" s="214" t="s">
        <v>2820</v>
      </c>
      <c r="F2205" s="215" t="s">
        <v>2821</v>
      </c>
      <c r="G2205" s="216" t="s">
        <v>932</v>
      </c>
      <c r="H2205" s="217">
        <v>1</v>
      </c>
      <c r="I2205" s="218"/>
      <c r="J2205" s="219">
        <f>ROUND(I2205*H2205,2)</f>
        <v>0</v>
      </c>
      <c r="K2205" s="215" t="s">
        <v>21</v>
      </c>
      <c r="L2205" s="71"/>
      <c r="M2205" s="220" t="s">
        <v>21</v>
      </c>
      <c r="N2205" s="221" t="s">
        <v>43</v>
      </c>
      <c r="O2205" s="46"/>
      <c r="P2205" s="222">
        <f>O2205*H2205</f>
        <v>0</v>
      </c>
      <c r="Q2205" s="222">
        <v>0.00063000000000000003</v>
      </c>
      <c r="R2205" s="222">
        <f>Q2205*H2205</f>
        <v>0.00063000000000000003</v>
      </c>
      <c r="S2205" s="222">
        <v>0</v>
      </c>
      <c r="T2205" s="223">
        <f>S2205*H2205</f>
        <v>0</v>
      </c>
      <c r="AR2205" s="23" t="s">
        <v>248</v>
      </c>
      <c r="AT2205" s="23" t="s">
        <v>149</v>
      </c>
      <c r="AU2205" s="23" t="s">
        <v>84</v>
      </c>
      <c r="AY2205" s="23" t="s">
        <v>147</v>
      </c>
      <c r="BE2205" s="224">
        <f>IF(N2205="základní",J2205,0)</f>
        <v>0</v>
      </c>
      <c r="BF2205" s="224">
        <f>IF(N2205="snížená",J2205,0)</f>
        <v>0</v>
      </c>
      <c r="BG2205" s="224">
        <f>IF(N2205="zákl. přenesená",J2205,0)</f>
        <v>0</v>
      </c>
      <c r="BH2205" s="224">
        <f>IF(N2205="sníž. přenesená",J2205,0)</f>
        <v>0</v>
      </c>
      <c r="BI2205" s="224">
        <f>IF(N2205="nulová",J2205,0)</f>
        <v>0</v>
      </c>
      <c r="BJ2205" s="23" t="s">
        <v>77</v>
      </c>
      <c r="BK2205" s="224">
        <f>ROUND(I2205*H2205,2)</f>
        <v>0</v>
      </c>
      <c r="BL2205" s="23" t="s">
        <v>248</v>
      </c>
      <c r="BM2205" s="23" t="s">
        <v>2822</v>
      </c>
    </row>
    <row r="2206" s="11" customFormat="1">
      <c r="B2206" s="228"/>
      <c r="C2206" s="229"/>
      <c r="D2206" s="225" t="s">
        <v>158</v>
      </c>
      <c r="E2206" s="230" t="s">
        <v>21</v>
      </c>
      <c r="F2206" s="231" t="s">
        <v>1667</v>
      </c>
      <c r="G2206" s="229"/>
      <c r="H2206" s="230" t="s">
        <v>21</v>
      </c>
      <c r="I2206" s="232"/>
      <c r="J2206" s="229"/>
      <c r="K2206" s="229"/>
      <c r="L2206" s="233"/>
      <c r="M2206" s="234"/>
      <c r="N2206" s="235"/>
      <c r="O2206" s="235"/>
      <c r="P2206" s="235"/>
      <c r="Q2206" s="235"/>
      <c r="R2206" s="235"/>
      <c r="S2206" s="235"/>
      <c r="T2206" s="236"/>
      <c r="AT2206" s="237" t="s">
        <v>158</v>
      </c>
      <c r="AU2206" s="237" t="s">
        <v>84</v>
      </c>
      <c r="AV2206" s="11" t="s">
        <v>77</v>
      </c>
      <c r="AW2206" s="11" t="s">
        <v>35</v>
      </c>
      <c r="AX2206" s="11" t="s">
        <v>72</v>
      </c>
      <c r="AY2206" s="237" t="s">
        <v>147</v>
      </c>
    </row>
    <row r="2207" s="12" customFormat="1">
      <c r="B2207" s="238"/>
      <c r="C2207" s="239"/>
      <c r="D2207" s="225" t="s">
        <v>158</v>
      </c>
      <c r="E2207" s="240" t="s">
        <v>21</v>
      </c>
      <c r="F2207" s="241" t="s">
        <v>1673</v>
      </c>
      <c r="G2207" s="239"/>
      <c r="H2207" s="242">
        <v>1</v>
      </c>
      <c r="I2207" s="243"/>
      <c r="J2207" s="239"/>
      <c r="K2207" s="239"/>
      <c r="L2207" s="244"/>
      <c r="M2207" s="245"/>
      <c r="N2207" s="246"/>
      <c r="O2207" s="246"/>
      <c r="P2207" s="246"/>
      <c r="Q2207" s="246"/>
      <c r="R2207" s="246"/>
      <c r="S2207" s="246"/>
      <c r="T2207" s="247"/>
      <c r="AT2207" s="248" t="s">
        <v>158</v>
      </c>
      <c r="AU2207" s="248" t="s">
        <v>84</v>
      </c>
      <c r="AV2207" s="12" t="s">
        <v>84</v>
      </c>
      <c r="AW2207" s="12" t="s">
        <v>35</v>
      </c>
      <c r="AX2207" s="12" t="s">
        <v>72</v>
      </c>
      <c r="AY2207" s="248" t="s">
        <v>147</v>
      </c>
    </row>
    <row r="2208" s="13" customFormat="1">
      <c r="B2208" s="249"/>
      <c r="C2208" s="250"/>
      <c r="D2208" s="225" t="s">
        <v>158</v>
      </c>
      <c r="E2208" s="251" t="s">
        <v>21</v>
      </c>
      <c r="F2208" s="252" t="s">
        <v>161</v>
      </c>
      <c r="G2208" s="250"/>
      <c r="H2208" s="253">
        <v>1</v>
      </c>
      <c r="I2208" s="254"/>
      <c r="J2208" s="250"/>
      <c r="K2208" s="250"/>
      <c r="L2208" s="255"/>
      <c r="M2208" s="256"/>
      <c r="N2208" s="257"/>
      <c r="O2208" s="257"/>
      <c r="P2208" s="257"/>
      <c r="Q2208" s="257"/>
      <c r="R2208" s="257"/>
      <c r="S2208" s="257"/>
      <c r="T2208" s="258"/>
      <c r="AT2208" s="259" t="s">
        <v>158</v>
      </c>
      <c r="AU2208" s="259" t="s">
        <v>84</v>
      </c>
      <c r="AV2208" s="13" t="s">
        <v>154</v>
      </c>
      <c r="AW2208" s="13" t="s">
        <v>35</v>
      </c>
      <c r="AX2208" s="13" t="s">
        <v>77</v>
      </c>
      <c r="AY2208" s="259" t="s">
        <v>147</v>
      </c>
    </row>
    <row r="2209" s="1" customFormat="1" ht="16.5" customHeight="1">
      <c r="B2209" s="45"/>
      <c r="C2209" s="260" t="s">
        <v>2823</v>
      </c>
      <c r="D2209" s="260" t="s">
        <v>237</v>
      </c>
      <c r="E2209" s="261" t="s">
        <v>2824</v>
      </c>
      <c r="F2209" s="262" t="s">
        <v>2825</v>
      </c>
      <c r="G2209" s="263" t="s">
        <v>932</v>
      </c>
      <c r="H2209" s="264">
        <v>1</v>
      </c>
      <c r="I2209" s="265"/>
      <c r="J2209" s="266">
        <f>ROUND(I2209*H2209,2)</f>
        <v>0</v>
      </c>
      <c r="K2209" s="262" t="s">
        <v>21</v>
      </c>
      <c r="L2209" s="267"/>
      <c r="M2209" s="268" t="s">
        <v>21</v>
      </c>
      <c r="N2209" s="269" t="s">
        <v>43</v>
      </c>
      <c r="O2209" s="46"/>
      <c r="P2209" s="222">
        <f>O2209*H2209</f>
        <v>0</v>
      </c>
      <c r="Q2209" s="222">
        <v>0.0074999999999999997</v>
      </c>
      <c r="R2209" s="222">
        <f>Q2209*H2209</f>
        <v>0.0074999999999999997</v>
      </c>
      <c r="S2209" s="222">
        <v>0</v>
      </c>
      <c r="T2209" s="223">
        <f>S2209*H2209</f>
        <v>0</v>
      </c>
      <c r="AR2209" s="23" t="s">
        <v>347</v>
      </c>
      <c r="AT2209" s="23" t="s">
        <v>237</v>
      </c>
      <c r="AU2209" s="23" t="s">
        <v>84</v>
      </c>
      <c r="AY2209" s="23" t="s">
        <v>147</v>
      </c>
      <c r="BE2209" s="224">
        <f>IF(N2209="základní",J2209,0)</f>
        <v>0</v>
      </c>
      <c r="BF2209" s="224">
        <f>IF(N2209="snížená",J2209,0)</f>
        <v>0</v>
      </c>
      <c r="BG2209" s="224">
        <f>IF(N2209="zákl. přenesená",J2209,0)</f>
        <v>0</v>
      </c>
      <c r="BH2209" s="224">
        <f>IF(N2209="sníž. přenesená",J2209,0)</f>
        <v>0</v>
      </c>
      <c r="BI2209" s="224">
        <f>IF(N2209="nulová",J2209,0)</f>
        <v>0</v>
      </c>
      <c r="BJ2209" s="23" t="s">
        <v>77</v>
      </c>
      <c r="BK2209" s="224">
        <f>ROUND(I2209*H2209,2)</f>
        <v>0</v>
      </c>
      <c r="BL2209" s="23" t="s">
        <v>248</v>
      </c>
      <c r="BM2209" s="23" t="s">
        <v>2826</v>
      </c>
    </row>
    <row r="2210" s="1" customFormat="1" ht="25.5" customHeight="1">
      <c r="B2210" s="45"/>
      <c r="C2210" s="213" t="s">
        <v>2827</v>
      </c>
      <c r="D2210" s="213" t="s">
        <v>149</v>
      </c>
      <c r="E2210" s="214" t="s">
        <v>2828</v>
      </c>
      <c r="F2210" s="215" t="s">
        <v>2829</v>
      </c>
      <c r="G2210" s="216" t="s">
        <v>443</v>
      </c>
      <c r="H2210" s="217">
        <v>4</v>
      </c>
      <c r="I2210" s="218"/>
      <c r="J2210" s="219">
        <f>ROUND(I2210*H2210,2)</f>
        <v>0</v>
      </c>
      <c r="K2210" s="215" t="s">
        <v>153</v>
      </c>
      <c r="L2210" s="71"/>
      <c r="M2210" s="220" t="s">
        <v>21</v>
      </c>
      <c r="N2210" s="221" t="s">
        <v>43</v>
      </c>
      <c r="O2210" s="46"/>
      <c r="P2210" s="222">
        <f>O2210*H2210</f>
        <v>0</v>
      </c>
      <c r="Q2210" s="222">
        <v>0.00031</v>
      </c>
      <c r="R2210" s="222">
        <f>Q2210*H2210</f>
        <v>0.00124</v>
      </c>
      <c r="S2210" s="222">
        <v>0</v>
      </c>
      <c r="T2210" s="223">
        <f>S2210*H2210</f>
        <v>0</v>
      </c>
      <c r="AR2210" s="23" t="s">
        <v>248</v>
      </c>
      <c r="AT2210" s="23" t="s">
        <v>149</v>
      </c>
      <c r="AU2210" s="23" t="s">
        <v>84</v>
      </c>
      <c r="AY2210" s="23" t="s">
        <v>147</v>
      </c>
      <c r="BE2210" s="224">
        <f>IF(N2210="základní",J2210,0)</f>
        <v>0</v>
      </c>
      <c r="BF2210" s="224">
        <f>IF(N2210="snížená",J2210,0)</f>
        <v>0</v>
      </c>
      <c r="BG2210" s="224">
        <f>IF(N2210="zákl. přenesená",J2210,0)</f>
        <v>0</v>
      </c>
      <c r="BH2210" s="224">
        <f>IF(N2210="sníž. přenesená",J2210,0)</f>
        <v>0</v>
      </c>
      <c r="BI2210" s="224">
        <f>IF(N2210="nulová",J2210,0)</f>
        <v>0</v>
      </c>
      <c r="BJ2210" s="23" t="s">
        <v>77</v>
      </c>
      <c r="BK2210" s="224">
        <f>ROUND(I2210*H2210,2)</f>
        <v>0</v>
      </c>
      <c r="BL2210" s="23" t="s">
        <v>248</v>
      </c>
      <c r="BM2210" s="23" t="s">
        <v>2830</v>
      </c>
    </row>
    <row r="2211" s="1" customFormat="1">
      <c r="B2211" s="45"/>
      <c r="C2211" s="73"/>
      <c r="D2211" s="225" t="s">
        <v>156</v>
      </c>
      <c r="E2211" s="73"/>
      <c r="F2211" s="226" t="s">
        <v>2831</v>
      </c>
      <c r="G2211" s="73"/>
      <c r="H2211" s="73"/>
      <c r="I2211" s="184"/>
      <c r="J2211" s="73"/>
      <c r="K2211" s="73"/>
      <c r="L2211" s="71"/>
      <c r="M2211" s="227"/>
      <c r="N2211" s="46"/>
      <c r="O2211" s="46"/>
      <c r="P2211" s="46"/>
      <c r="Q2211" s="46"/>
      <c r="R2211" s="46"/>
      <c r="S2211" s="46"/>
      <c r="T2211" s="94"/>
      <c r="AT2211" s="23" t="s">
        <v>156</v>
      </c>
      <c r="AU2211" s="23" t="s">
        <v>84</v>
      </c>
    </row>
    <row r="2212" s="11" customFormat="1">
      <c r="B2212" s="228"/>
      <c r="C2212" s="229"/>
      <c r="D2212" s="225" t="s">
        <v>158</v>
      </c>
      <c r="E2212" s="230" t="s">
        <v>21</v>
      </c>
      <c r="F2212" s="231" t="s">
        <v>485</v>
      </c>
      <c r="G2212" s="229"/>
      <c r="H2212" s="230" t="s">
        <v>21</v>
      </c>
      <c r="I2212" s="232"/>
      <c r="J2212" s="229"/>
      <c r="K2212" s="229"/>
      <c r="L2212" s="233"/>
      <c r="M2212" s="234"/>
      <c r="N2212" s="235"/>
      <c r="O2212" s="235"/>
      <c r="P2212" s="235"/>
      <c r="Q2212" s="235"/>
      <c r="R2212" s="235"/>
      <c r="S2212" s="235"/>
      <c r="T2212" s="236"/>
      <c r="AT2212" s="237" t="s">
        <v>158</v>
      </c>
      <c r="AU2212" s="237" t="s">
        <v>84</v>
      </c>
      <c r="AV2212" s="11" t="s">
        <v>77</v>
      </c>
      <c r="AW2212" s="11" t="s">
        <v>35</v>
      </c>
      <c r="AX2212" s="11" t="s">
        <v>72</v>
      </c>
      <c r="AY2212" s="237" t="s">
        <v>147</v>
      </c>
    </row>
    <row r="2213" s="12" customFormat="1">
      <c r="B2213" s="238"/>
      <c r="C2213" s="239"/>
      <c r="D2213" s="225" t="s">
        <v>158</v>
      </c>
      <c r="E2213" s="240" t="s">
        <v>21</v>
      </c>
      <c r="F2213" s="241" t="s">
        <v>2832</v>
      </c>
      <c r="G2213" s="239"/>
      <c r="H2213" s="242">
        <v>2</v>
      </c>
      <c r="I2213" s="243"/>
      <c r="J2213" s="239"/>
      <c r="K2213" s="239"/>
      <c r="L2213" s="244"/>
      <c r="M2213" s="245"/>
      <c r="N2213" s="246"/>
      <c r="O2213" s="246"/>
      <c r="P2213" s="246"/>
      <c r="Q2213" s="246"/>
      <c r="R2213" s="246"/>
      <c r="S2213" s="246"/>
      <c r="T2213" s="247"/>
      <c r="AT2213" s="248" t="s">
        <v>158</v>
      </c>
      <c r="AU2213" s="248" t="s">
        <v>84</v>
      </c>
      <c r="AV2213" s="12" t="s">
        <v>84</v>
      </c>
      <c r="AW2213" s="12" t="s">
        <v>35</v>
      </c>
      <c r="AX2213" s="12" t="s">
        <v>72</v>
      </c>
      <c r="AY2213" s="248" t="s">
        <v>147</v>
      </c>
    </row>
    <row r="2214" s="12" customFormat="1">
      <c r="B2214" s="238"/>
      <c r="C2214" s="239"/>
      <c r="D2214" s="225" t="s">
        <v>158</v>
      </c>
      <c r="E2214" s="240" t="s">
        <v>21</v>
      </c>
      <c r="F2214" s="241" t="s">
        <v>2833</v>
      </c>
      <c r="G2214" s="239"/>
      <c r="H2214" s="242">
        <v>2</v>
      </c>
      <c r="I2214" s="243"/>
      <c r="J2214" s="239"/>
      <c r="K2214" s="239"/>
      <c r="L2214" s="244"/>
      <c r="M2214" s="245"/>
      <c r="N2214" s="246"/>
      <c r="O2214" s="246"/>
      <c r="P2214" s="246"/>
      <c r="Q2214" s="246"/>
      <c r="R2214" s="246"/>
      <c r="S2214" s="246"/>
      <c r="T2214" s="247"/>
      <c r="AT2214" s="248" t="s">
        <v>158</v>
      </c>
      <c r="AU2214" s="248" t="s">
        <v>84</v>
      </c>
      <c r="AV2214" s="12" t="s">
        <v>84</v>
      </c>
      <c r="AW2214" s="12" t="s">
        <v>35</v>
      </c>
      <c r="AX2214" s="12" t="s">
        <v>72</v>
      </c>
      <c r="AY2214" s="248" t="s">
        <v>147</v>
      </c>
    </row>
    <row r="2215" s="13" customFormat="1">
      <c r="B2215" s="249"/>
      <c r="C2215" s="250"/>
      <c r="D2215" s="225" t="s">
        <v>158</v>
      </c>
      <c r="E2215" s="251" t="s">
        <v>21</v>
      </c>
      <c r="F2215" s="252" t="s">
        <v>161</v>
      </c>
      <c r="G2215" s="250"/>
      <c r="H2215" s="253">
        <v>4</v>
      </c>
      <c r="I2215" s="254"/>
      <c r="J2215" s="250"/>
      <c r="K2215" s="250"/>
      <c r="L2215" s="255"/>
      <c r="M2215" s="256"/>
      <c r="N2215" s="257"/>
      <c r="O2215" s="257"/>
      <c r="P2215" s="257"/>
      <c r="Q2215" s="257"/>
      <c r="R2215" s="257"/>
      <c r="S2215" s="257"/>
      <c r="T2215" s="258"/>
      <c r="AT2215" s="259" t="s">
        <v>158</v>
      </c>
      <c r="AU2215" s="259" t="s">
        <v>84</v>
      </c>
      <c r="AV2215" s="13" t="s">
        <v>154</v>
      </c>
      <c r="AW2215" s="13" t="s">
        <v>35</v>
      </c>
      <c r="AX2215" s="13" t="s">
        <v>77</v>
      </c>
      <c r="AY2215" s="259" t="s">
        <v>147</v>
      </c>
    </row>
    <row r="2216" s="1" customFormat="1" ht="25.5" customHeight="1">
      <c r="B2216" s="45"/>
      <c r="C2216" s="213" t="s">
        <v>2834</v>
      </c>
      <c r="D2216" s="213" t="s">
        <v>149</v>
      </c>
      <c r="E2216" s="214" t="s">
        <v>2835</v>
      </c>
      <c r="F2216" s="215" t="s">
        <v>2836</v>
      </c>
      <c r="G2216" s="216" t="s">
        <v>443</v>
      </c>
      <c r="H2216" s="217">
        <v>68.299999999999997</v>
      </c>
      <c r="I2216" s="218"/>
      <c r="J2216" s="219">
        <f>ROUND(I2216*H2216,2)</f>
        <v>0</v>
      </c>
      <c r="K2216" s="215" t="s">
        <v>153</v>
      </c>
      <c r="L2216" s="71"/>
      <c r="M2216" s="220" t="s">
        <v>21</v>
      </c>
      <c r="N2216" s="221" t="s">
        <v>43</v>
      </c>
      <c r="O2216" s="46"/>
      <c r="P2216" s="222">
        <f>O2216*H2216</f>
        <v>0</v>
      </c>
      <c r="Q2216" s="222">
        <v>0.00025999999999999998</v>
      </c>
      <c r="R2216" s="222">
        <f>Q2216*H2216</f>
        <v>0.017757999999999996</v>
      </c>
      <c r="S2216" s="222">
        <v>0</v>
      </c>
      <c r="T2216" s="223">
        <f>S2216*H2216</f>
        <v>0</v>
      </c>
      <c r="AR2216" s="23" t="s">
        <v>248</v>
      </c>
      <c r="AT2216" s="23" t="s">
        <v>149</v>
      </c>
      <c r="AU2216" s="23" t="s">
        <v>84</v>
      </c>
      <c r="AY2216" s="23" t="s">
        <v>147</v>
      </c>
      <c r="BE2216" s="224">
        <f>IF(N2216="základní",J2216,0)</f>
        <v>0</v>
      </c>
      <c r="BF2216" s="224">
        <f>IF(N2216="snížená",J2216,0)</f>
        <v>0</v>
      </c>
      <c r="BG2216" s="224">
        <f>IF(N2216="zákl. přenesená",J2216,0)</f>
        <v>0</v>
      </c>
      <c r="BH2216" s="224">
        <f>IF(N2216="sníž. přenesená",J2216,0)</f>
        <v>0</v>
      </c>
      <c r="BI2216" s="224">
        <f>IF(N2216="nulová",J2216,0)</f>
        <v>0</v>
      </c>
      <c r="BJ2216" s="23" t="s">
        <v>77</v>
      </c>
      <c r="BK2216" s="224">
        <f>ROUND(I2216*H2216,2)</f>
        <v>0</v>
      </c>
      <c r="BL2216" s="23" t="s">
        <v>248</v>
      </c>
      <c r="BM2216" s="23" t="s">
        <v>2837</v>
      </c>
    </row>
    <row r="2217" s="1" customFormat="1">
      <c r="B2217" s="45"/>
      <c r="C2217" s="73"/>
      <c r="D2217" s="225" t="s">
        <v>156</v>
      </c>
      <c r="E2217" s="73"/>
      <c r="F2217" s="226" t="s">
        <v>2831</v>
      </c>
      <c r="G2217" s="73"/>
      <c r="H2217" s="73"/>
      <c r="I2217" s="184"/>
      <c r="J2217" s="73"/>
      <c r="K2217" s="73"/>
      <c r="L2217" s="71"/>
      <c r="M2217" s="227"/>
      <c r="N2217" s="46"/>
      <c r="O2217" s="46"/>
      <c r="P2217" s="46"/>
      <c r="Q2217" s="46"/>
      <c r="R2217" s="46"/>
      <c r="S2217" s="46"/>
      <c r="T2217" s="94"/>
      <c r="AT2217" s="23" t="s">
        <v>156</v>
      </c>
      <c r="AU2217" s="23" t="s">
        <v>84</v>
      </c>
    </row>
    <row r="2218" s="11" customFormat="1">
      <c r="B2218" s="228"/>
      <c r="C2218" s="229"/>
      <c r="D2218" s="225" t="s">
        <v>158</v>
      </c>
      <c r="E2218" s="230" t="s">
        <v>21</v>
      </c>
      <c r="F2218" s="231" t="s">
        <v>485</v>
      </c>
      <c r="G2218" s="229"/>
      <c r="H2218" s="230" t="s">
        <v>21</v>
      </c>
      <c r="I2218" s="232"/>
      <c r="J2218" s="229"/>
      <c r="K2218" s="229"/>
      <c r="L2218" s="233"/>
      <c r="M2218" s="234"/>
      <c r="N2218" s="235"/>
      <c r="O2218" s="235"/>
      <c r="P2218" s="235"/>
      <c r="Q2218" s="235"/>
      <c r="R2218" s="235"/>
      <c r="S2218" s="235"/>
      <c r="T2218" s="236"/>
      <c r="AT2218" s="237" t="s">
        <v>158</v>
      </c>
      <c r="AU2218" s="237" t="s">
        <v>84</v>
      </c>
      <c r="AV2218" s="11" t="s">
        <v>77</v>
      </c>
      <c r="AW2218" s="11" t="s">
        <v>35</v>
      </c>
      <c r="AX2218" s="11" t="s">
        <v>72</v>
      </c>
      <c r="AY2218" s="237" t="s">
        <v>147</v>
      </c>
    </row>
    <row r="2219" s="12" customFormat="1">
      <c r="B2219" s="238"/>
      <c r="C2219" s="239"/>
      <c r="D2219" s="225" t="s">
        <v>158</v>
      </c>
      <c r="E2219" s="240" t="s">
        <v>21</v>
      </c>
      <c r="F2219" s="241" t="s">
        <v>2838</v>
      </c>
      <c r="G2219" s="239"/>
      <c r="H2219" s="242">
        <v>5</v>
      </c>
      <c r="I2219" s="243"/>
      <c r="J2219" s="239"/>
      <c r="K2219" s="239"/>
      <c r="L2219" s="244"/>
      <c r="M2219" s="245"/>
      <c r="N2219" s="246"/>
      <c r="O2219" s="246"/>
      <c r="P2219" s="246"/>
      <c r="Q2219" s="246"/>
      <c r="R2219" s="246"/>
      <c r="S2219" s="246"/>
      <c r="T2219" s="247"/>
      <c r="AT2219" s="248" t="s">
        <v>158</v>
      </c>
      <c r="AU2219" s="248" t="s">
        <v>84</v>
      </c>
      <c r="AV2219" s="12" t="s">
        <v>84</v>
      </c>
      <c r="AW2219" s="12" t="s">
        <v>35</v>
      </c>
      <c r="AX2219" s="12" t="s">
        <v>72</v>
      </c>
      <c r="AY2219" s="248" t="s">
        <v>147</v>
      </c>
    </row>
    <row r="2220" s="12" customFormat="1">
      <c r="B2220" s="238"/>
      <c r="C2220" s="239"/>
      <c r="D2220" s="225" t="s">
        <v>158</v>
      </c>
      <c r="E2220" s="240" t="s">
        <v>21</v>
      </c>
      <c r="F2220" s="241" t="s">
        <v>2839</v>
      </c>
      <c r="G2220" s="239"/>
      <c r="H2220" s="242">
        <v>5</v>
      </c>
      <c r="I2220" s="243"/>
      <c r="J2220" s="239"/>
      <c r="K2220" s="239"/>
      <c r="L2220" s="244"/>
      <c r="M2220" s="245"/>
      <c r="N2220" s="246"/>
      <c r="O2220" s="246"/>
      <c r="P2220" s="246"/>
      <c r="Q2220" s="246"/>
      <c r="R2220" s="246"/>
      <c r="S2220" s="246"/>
      <c r="T2220" s="247"/>
      <c r="AT2220" s="248" t="s">
        <v>158</v>
      </c>
      <c r="AU2220" s="248" t="s">
        <v>84</v>
      </c>
      <c r="AV2220" s="12" t="s">
        <v>84</v>
      </c>
      <c r="AW2220" s="12" t="s">
        <v>35</v>
      </c>
      <c r="AX2220" s="12" t="s">
        <v>72</v>
      </c>
      <c r="AY2220" s="248" t="s">
        <v>147</v>
      </c>
    </row>
    <row r="2221" s="12" customFormat="1">
      <c r="B2221" s="238"/>
      <c r="C2221" s="239"/>
      <c r="D2221" s="225" t="s">
        <v>158</v>
      </c>
      <c r="E2221" s="240" t="s">
        <v>21</v>
      </c>
      <c r="F2221" s="241" t="s">
        <v>2840</v>
      </c>
      <c r="G2221" s="239"/>
      <c r="H2221" s="242">
        <v>5</v>
      </c>
      <c r="I2221" s="243"/>
      <c r="J2221" s="239"/>
      <c r="K2221" s="239"/>
      <c r="L2221" s="244"/>
      <c r="M2221" s="245"/>
      <c r="N2221" s="246"/>
      <c r="O2221" s="246"/>
      <c r="P2221" s="246"/>
      <c r="Q2221" s="246"/>
      <c r="R2221" s="246"/>
      <c r="S2221" s="246"/>
      <c r="T2221" s="247"/>
      <c r="AT2221" s="248" t="s">
        <v>158</v>
      </c>
      <c r="AU2221" s="248" t="s">
        <v>84</v>
      </c>
      <c r="AV2221" s="12" t="s">
        <v>84</v>
      </c>
      <c r="AW2221" s="12" t="s">
        <v>35</v>
      </c>
      <c r="AX2221" s="12" t="s">
        <v>72</v>
      </c>
      <c r="AY2221" s="248" t="s">
        <v>147</v>
      </c>
    </row>
    <row r="2222" s="12" customFormat="1">
      <c r="B2222" s="238"/>
      <c r="C2222" s="239"/>
      <c r="D2222" s="225" t="s">
        <v>158</v>
      </c>
      <c r="E2222" s="240" t="s">
        <v>21</v>
      </c>
      <c r="F2222" s="241" t="s">
        <v>2841</v>
      </c>
      <c r="G2222" s="239"/>
      <c r="H2222" s="242">
        <v>8.9499999999999993</v>
      </c>
      <c r="I2222" s="243"/>
      <c r="J2222" s="239"/>
      <c r="K2222" s="239"/>
      <c r="L2222" s="244"/>
      <c r="M2222" s="245"/>
      <c r="N2222" s="246"/>
      <c r="O2222" s="246"/>
      <c r="P2222" s="246"/>
      <c r="Q2222" s="246"/>
      <c r="R2222" s="246"/>
      <c r="S2222" s="246"/>
      <c r="T2222" s="247"/>
      <c r="AT2222" s="248" t="s">
        <v>158</v>
      </c>
      <c r="AU2222" s="248" t="s">
        <v>84</v>
      </c>
      <c r="AV2222" s="12" t="s">
        <v>84</v>
      </c>
      <c r="AW2222" s="12" t="s">
        <v>35</v>
      </c>
      <c r="AX2222" s="12" t="s">
        <v>72</v>
      </c>
      <c r="AY2222" s="248" t="s">
        <v>147</v>
      </c>
    </row>
    <row r="2223" s="12" customFormat="1">
      <c r="B2223" s="238"/>
      <c r="C2223" s="239"/>
      <c r="D2223" s="225" t="s">
        <v>158</v>
      </c>
      <c r="E2223" s="240" t="s">
        <v>21</v>
      </c>
      <c r="F2223" s="241" t="s">
        <v>2842</v>
      </c>
      <c r="G2223" s="239"/>
      <c r="H2223" s="242">
        <v>10.6</v>
      </c>
      <c r="I2223" s="243"/>
      <c r="J2223" s="239"/>
      <c r="K2223" s="239"/>
      <c r="L2223" s="244"/>
      <c r="M2223" s="245"/>
      <c r="N2223" s="246"/>
      <c r="O2223" s="246"/>
      <c r="P2223" s="246"/>
      <c r="Q2223" s="246"/>
      <c r="R2223" s="246"/>
      <c r="S2223" s="246"/>
      <c r="T2223" s="247"/>
      <c r="AT2223" s="248" t="s">
        <v>158</v>
      </c>
      <c r="AU2223" s="248" t="s">
        <v>84</v>
      </c>
      <c r="AV2223" s="12" t="s">
        <v>84</v>
      </c>
      <c r="AW2223" s="12" t="s">
        <v>35</v>
      </c>
      <c r="AX2223" s="12" t="s">
        <v>72</v>
      </c>
      <c r="AY2223" s="248" t="s">
        <v>147</v>
      </c>
    </row>
    <row r="2224" s="12" customFormat="1">
      <c r="B2224" s="238"/>
      <c r="C2224" s="239"/>
      <c r="D2224" s="225" t="s">
        <v>158</v>
      </c>
      <c r="E2224" s="240" t="s">
        <v>21</v>
      </c>
      <c r="F2224" s="241" t="s">
        <v>2843</v>
      </c>
      <c r="G2224" s="239"/>
      <c r="H2224" s="242">
        <v>5.3499999999999996</v>
      </c>
      <c r="I2224" s="243"/>
      <c r="J2224" s="239"/>
      <c r="K2224" s="239"/>
      <c r="L2224" s="244"/>
      <c r="M2224" s="245"/>
      <c r="N2224" s="246"/>
      <c r="O2224" s="246"/>
      <c r="P2224" s="246"/>
      <c r="Q2224" s="246"/>
      <c r="R2224" s="246"/>
      <c r="S2224" s="246"/>
      <c r="T2224" s="247"/>
      <c r="AT2224" s="248" t="s">
        <v>158</v>
      </c>
      <c r="AU2224" s="248" t="s">
        <v>84</v>
      </c>
      <c r="AV2224" s="12" t="s">
        <v>84</v>
      </c>
      <c r="AW2224" s="12" t="s">
        <v>35</v>
      </c>
      <c r="AX2224" s="12" t="s">
        <v>72</v>
      </c>
      <c r="AY2224" s="248" t="s">
        <v>147</v>
      </c>
    </row>
    <row r="2225" s="12" customFormat="1">
      <c r="B2225" s="238"/>
      <c r="C2225" s="239"/>
      <c r="D2225" s="225" t="s">
        <v>158</v>
      </c>
      <c r="E2225" s="240" t="s">
        <v>21</v>
      </c>
      <c r="F2225" s="241" t="s">
        <v>2844</v>
      </c>
      <c r="G2225" s="239"/>
      <c r="H2225" s="242">
        <v>9.1500000000000004</v>
      </c>
      <c r="I2225" s="243"/>
      <c r="J2225" s="239"/>
      <c r="K2225" s="239"/>
      <c r="L2225" s="244"/>
      <c r="M2225" s="245"/>
      <c r="N2225" s="246"/>
      <c r="O2225" s="246"/>
      <c r="P2225" s="246"/>
      <c r="Q2225" s="246"/>
      <c r="R2225" s="246"/>
      <c r="S2225" s="246"/>
      <c r="T2225" s="247"/>
      <c r="AT2225" s="248" t="s">
        <v>158</v>
      </c>
      <c r="AU2225" s="248" t="s">
        <v>84</v>
      </c>
      <c r="AV2225" s="12" t="s">
        <v>84</v>
      </c>
      <c r="AW2225" s="12" t="s">
        <v>35</v>
      </c>
      <c r="AX2225" s="12" t="s">
        <v>72</v>
      </c>
      <c r="AY2225" s="248" t="s">
        <v>147</v>
      </c>
    </row>
    <row r="2226" s="12" customFormat="1">
      <c r="B2226" s="238"/>
      <c r="C2226" s="239"/>
      <c r="D2226" s="225" t="s">
        <v>158</v>
      </c>
      <c r="E2226" s="240" t="s">
        <v>21</v>
      </c>
      <c r="F2226" s="241" t="s">
        <v>2845</v>
      </c>
      <c r="G2226" s="239"/>
      <c r="H2226" s="242">
        <v>9.9499999999999993</v>
      </c>
      <c r="I2226" s="243"/>
      <c r="J2226" s="239"/>
      <c r="K2226" s="239"/>
      <c r="L2226" s="244"/>
      <c r="M2226" s="245"/>
      <c r="N2226" s="246"/>
      <c r="O2226" s="246"/>
      <c r="P2226" s="246"/>
      <c r="Q2226" s="246"/>
      <c r="R2226" s="246"/>
      <c r="S2226" s="246"/>
      <c r="T2226" s="247"/>
      <c r="AT2226" s="248" t="s">
        <v>158</v>
      </c>
      <c r="AU2226" s="248" t="s">
        <v>84</v>
      </c>
      <c r="AV2226" s="12" t="s">
        <v>84</v>
      </c>
      <c r="AW2226" s="12" t="s">
        <v>35</v>
      </c>
      <c r="AX2226" s="12" t="s">
        <v>72</v>
      </c>
      <c r="AY2226" s="248" t="s">
        <v>147</v>
      </c>
    </row>
    <row r="2227" s="12" customFormat="1">
      <c r="B2227" s="238"/>
      <c r="C2227" s="239"/>
      <c r="D2227" s="225" t="s">
        <v>158</v>
      </c>
      <c r="E2227" s="240" t="s">
        <v>21</v>
      </c>
      <c r="F2227" s="241" t="s">
        <v>2846</v>
      </c>
      <c r="G2227" s="239"/>
      <c r="H2227" s="242">
        <v>9.3000000000000007</v>
      </c>
      <c r="I2227" s="243"/>
      <c r="J2227" s="239"/>
      <c r="K2227" s="239"/>
      <c r="L2227" s="244"/>
      <c r="M2227" s="245"/>
      <c r="N2227" s="246"/>
      <c r="O2227" s="246"/>
      <c r="P2227" s="246"/>
      <c r="Q2227" s="246"/>
      <c r="R2227" s="246"/>
      <c r="S2227" s="246"/>
      <c r="T2227" s="247"/>
      <c r="AT2227" s="248" t="s">
        <v>158</v>
      </c>
      <c r="AU2227" s="248" t="s">
        <v>84</v>
      </c>
      <c r="AV2227" s="12" t="s">
        <v>84</v>
      </c>
      <c r="AW2227" s="12" t="s">
        <v>35</v>
      </c>
      <c r="AX2227" s="12" t="s">
        <v>72</v>
      </c>
      <c r="AY2227" s="248" t="s">
        <v>147</v>
      </c>
    </row>
    <row r="2228" s="13" customFormat="1">
      <c r="B2228" s="249"/>
      <c r="C2228" s="250"/>
      <c r="D2228" s="225" t="s">
        <v>158</v>
      </c>
      <c r="E2228" s="251" t="s">
        <v>21</v>
      </c>
      <c r="F2228" s="252" t="s">
        <v>161</v>
      </c>
      <c r="G2228" s="250"/>
      <c r="H2228" s="253">
        <v>68.299999999999997</v>
      </c>
      <c r="I2228" s="254"/>
      <c r="J2228" s="250"/>
      <c r="K2228" s="250"/>
      <c r="L2228" s="255"/>
      <c r="M2228" s="256"/>
      <c r="N2228" s="257"/>
      <c r="O2228" s="257"/>
      <c r="P2228" s="257"/>
      <c r="Q2228" s="257"/>
      <c r="R2228" s="257"/>
      <c r="S2228" s="257"/>
      <c r="T2228" s="258"/>
      <c r="AT2228" s="259" t="s">
        <v>158</v>
      </c>
      <c r="AU2228" s="259" t="s">
        <v>84</v>
      </c>
      <c r="AV2228" s="13" t="s">
        <v>154</v>
      </c>
      <c r="AW2228" s="13" t="s">
        <v>35</v>
      </c>
      <c r="AX2228" s="13" t="s">
        <v>77</v>
      </c>
      <c r="AY2228" s="259" t="s">
        <v>147</v>
      </c>
    </row>
    <row r="2229" s="1" customFormat="1" ht="16.5" customHeight="1">
      <c r="B2229" s="45"/>
      <c r="C2229" s="213" t="s">
        <v>2847</v>
      </c>
      <c r="D2229" s="213" t="s">
        <v>149</v>
      </c>
      <c r="E2229" s="214" t="s">
        <v>2848</v>
      </c>
      <c r="F2229" s="215" t="s">
        <v>2849</v>
      </c>
      <c r="G2229" s="216" t="s">
        <v>152</v>
      </c>
      <c r="H2229" s="217">
        <v>93.739999999999995</v>
      </c>
      <c r="I2229" s="218"/>
      <c r="J2229" s="219">
        <f>ROUND(I2229*H2229,2)</f>
        <v>0</v>
      </c>
      <c r="K2229" s="215" t="s">
        <v>153</v>
      </c>
      <c r="L2229" s="71"/>
      <c r="M2229" s="220" t="s">
        <v>21</v>
      </c>
      <c r="N2229" s="221" t="s">
        <v>43</v>
      </c>
      <c r="O2229" s="46"/>
      <c r="P2229" s="222">
        <f>O2229*H2229</f>
        <v>0</v>
      </c>
      <c r="Q2229" s="222">
        <v>0.00029999999999999997</v>
      </c>
      <c r="R2229" s="222">
        <f>Q2229*H2229</f>
        <v>0.028121999999999998</v>
      </c>
      <c r="S2229" s="222">
        <v>0</v>
      </c>
      <c r="T2229" s="223">
        <f>S2229*H2229</f>
        <v>0</v>
      </c>
      <c r="AR2229" s="23" t="s">
        <v>248</v>
      </c>
      <c r="AT2229" s="23" t="s">
        <v>149</v>
      </c>
      <c r="AU2229" s="23" t="s">
        <v>84</v>
      </c>
      <c r="AY2229" s="23" t="s">
        <v>147</v>
      </c>
      <c r="BE2229" s="224">
        <f>IF(N2229="základní",J2229,0)</f>
        <v>0</v>
      </c>
      <c r="BF2229" s="224">
        <f>IF(N2229="snížená",J2229,0)</f>
        <v>0</v>
      </c>
      <c r="BG2229" s="224">
        <f>IF(N2229="zákl. přenesená",J2229,0)</f>
        <v>0</v>
      </c>
      <c r="BH2229" s="224">
        <f>IF(N2229="sníž. přenesená",J2229,0)</f>
        <v>0</v>
      </c>
      <c r="BI2229" s="224">
        <f>IF(N2229="nulová",J2229,0)</f>
        <v>0</v>
      </c>
      <c r="BJ2229" s="23" t="s">
        <v>77</v>
      </c>
      <c r="BK2229" s="224">
        <f>ROUND(I2229*H2229,2)</f>
        <v>0</v>
      </c>
      <c r="BL2229" s="23" t="s">
        <v>248</v>
      </c>
      <c r="BM2229" s="23" t="s">
        <v>2850</v>
      </c>
    </row>
    <row r="2230" s="1" customFormat="1">
      <c r="B2230" s="45"/>
      <c r="C2230" s="73"/>
      <c r="D2230" s="225" t="s">
        <v>156</v>
      </c>
      <c r="E2230" s="73"/>
      <c r="F2230" s="226" t="s">
        <v>2831</v>
      </c>
      <c r="G2230" s="73"/>
      <c r="H2230" s="73"/>
      <c r="I2230" s="184"/>
      <c r="J2230" s="73"/>
      <c r="K2230" s="73"/>
      <c r="L2230" s="71"/>
      <c r="M2230" s="227"/>
      <c r="N2230" s="46"/>
      <c r="O2230" s="46"/>
      <c r="P2230" s="46"/>
      <c r="Q2230" s="46"/>
      <c r="R2230" s="46"/>
      <c r="S2230" s="46"/>
      <c r="T2230" s="94"/>
      <c r="AT2230" s="23" t="s">
        <v>156</v>
      </c>
      <c r="AU2230" s="23" t="s">
        <v>84</v>
      </c>
    </row>
    <row r="2231" s="11" customFormat="1">
      <c r="B2231" s="228"/>
      <c r="C2231" s="229"/>
      <c r="D2231" s="225" t="s">
        <v>158</v>
      </c>
      <c r="E2231" s="230" t="s">
        <v>21</v>
      </c>
      <c r="F2231" s="231" t="s">
        <v>485</v>
      </c>
      <c r="G2231" s="229"/>
      <c r="H2231" s="230" t="s">
        <v>21</v>
      </c>
      <c r="I2231" s="232"/>
      <c r="J2231" s="229"/>
      <c r="K2231" s="229"/>
      <c r="L2231" s="233"/>
      <c r="M2231" s="234"/>
      <c r="N2231" s="235"/>
      <c r="O2231" s="235"/>
      <c r="P2231" s="235"/>
      <c r="Q2231" s="235"/>
      <c r="R2231" s="235"/>
      <c r="S2231" s="235"/>
      <c r="T2231" s="236"/>
      <c r="AT2231" s="237" t="s">
        <v>158</v>
      </c>
      <c r="AU2231" s="237" t="s">
        <v>84</v>
      </c>
      <c r="AV2231" s="11" t="s">
        <v>77</v>
      </c>
      <c r="AW2231" s="11" t="s">
        <v>35</v>
      </c>
      <c r="AX2231" s="11" t="s">
        <v>72</v>
      </c>
      <c r="AY2231" s="237" t="s">
        <v>147</v>
      </c>
    </row>
    <row r="2232" s="12" customFormat="1">
      <c r="B2232" s="238"/>
      <c r="C2232" s="239"/>
      <c r="D2232" s="225" t="s">
        <v>158</v>
      </c>
      <c r="E2232" s="240" t="s">
        <v>21</v>
      </c>
      <c r="F2232" s="241" t="s">
        <v>2851</v>
      </c>
      <c r="G2232" s="239"/>
      <c r="H2232" s="242">
        <v>2</v>
      </c>
      <c r="I2232" s="243"/>
      <c r="J2232" s="239"/>
      <c r="K2232" s="239"/>
      <c r="L2232" s="244"/>
      <c r="M2232" s="245"/>
      <c r="N2232" s="246"/>
      <c r="O2232" s="246"/>
      <c r="P2232" s="246"/>
      <c r="Q2232" s="246"/>
      <c r="R2232" s="246"/>
      <c r="S2232" s="246"/>
      <c r="T2232" s="247"/>
      <c r="AT2232" s="248" t="s">
        <v>158</v>
      </c>
      <c r="AU2232" s="248" t="s">
        <v>84</v>
      </c>
      <c r="AV2232" s="12" t="s">
        <v>84</v>
      </c>
      <c r="AW2232" s="12" t="s">
        <v>35</v>
      </c>
      <c r="AX2232" s="12" t="s">
        <v>72</v>
      </c>
      <c r="AY2232" s="248" t="s">
        <v>147</v>
      </c>
    </row>
    <row r="2233" s="12" customFormat="1">
      <c r="B2233" s="238"/>
      <c r="C2233" s="239"/>
      <c r="D2233" s="225" t="s">
        <v>158</v>
      </c>
      <c r="E2233" s="240" t="s">
        <v>21</v>
      </c>
      <c r="F2233" s="241" t="s">
        <v>2852</v>
      </c>
      <c r="G2233" s="239"/>
      <c r="H2233" s="242">
        <v>2</v>
      </c>
      <c r="I2233" s="243"/>
      <c r="J2233" s="239"/>
      <c r="K2233" s="239"/>
      <c r="L2233" s="244"/>
      <c r="M2233" s="245"/>
      <c r="N2233" s="246"/>
      <c r="O2233" s="246"/>
      <c r="P2233" s="246"/>
      <c r="Q2233" s="246"/>
      <c r="R2233" s="246"/>
      <c r="S2233" s="246"/>
      <c r="T2233" s="247"/>
      <c r="AT2233" s="248" t="s">
        <v>158</v>
      </c>
      <c r="AU2233" s="248" t="s">
        <v>84</v>
      </c>
      <c r="AV2233" s="12" t="s">
        <v>84</v>
      </c>
      <c r="AW2233" s="12" t="s">
        <v>35</v>
      </c>
      <c r="AX2233" s="12" t="s">
        <v>72</v>
      </c>
      <c r="AY2233" s="248" t="s">
        <v>147</v>
      </c>
    </row>
    <row r="2234" s="12" customFormat="1">
      <c r="B2234" s="238"/>
      <c r="C2234" s="239"/>
      <c r="D2234" s="225" t="s">
        <v>158</v>
      </c>
      <c r="E2234" s="240" t="s">
        <v>21</v>
      </c>
      <c r="F2234" s="241" t="s">
        <v>2853</v>
      </c>
      <c r="G2234" s="239"/>
      <c r="H2234" s="242">
        <v>2</v>
      </c>
      <c r="I2234" s="243"/>
      <c r="J2234" s="239"/>
      <c r="K2234" s="239"/>
      <c r="L2234" s="244"/>
      <c r="M2234" s="245"/>
      <c r="N2234" s="246"/>
      <c r="O2234" s="246"/>
      <c r="P2234" s="246"/>
      <c r="Q2234" s="246"/>
      <c r="R2234" s="246"/>
      <c r="S2234" s="246"/>
      <c r="T2234" s="247"/>
      <c r="AT2234" s="248" t="s">
        <v>158</v>
      </c>
      <c r="AU2234" s="248" t="s">
        <v>84</v>
      </c>
      <c r="AV2234" s="12" t="s">
        <v>84</v>
      </c>
      <c r="AW2234" s="12" t="s">
        <v>35</v>
      </c>
      <c r="AX2234" s="12" t="s">
        <v>72</v>
      </c>
      <c r="AY2234" s="248" t="s">
        <v>147</v>
      </c>
    </row>
    <row r="2235" s="12" customFormat="1">
      <c r="B2235" s="238"/>
      <c r="C2235" s="239"/>
      <c r="D2235" s="225" t="s">
        <v>158</v>
      </c>
      <c r="E2235" s="240" t="s">
        <v>21</v>
      </c>
      <c r="F2235" s="241" t="s">
        <v>2854</v>
      </c>
      <c r="G2235" s="239"/>
      <c r="H2235" s="242">
        <v>1.44</v>
      </c>
      <c r="I2235" s="243"/>
      <c r="J2235" s="239"/>
      <c r="K2235" s="239"/>
      <c r="L2235" s="244"/>
      <c r="M2235" s="245"/>
      <c r="N2235" s="246"/>
      <c r="O2235" s="246"/>
      <c r="P2235" s="246"/>
      <c r="Q2235" s="246"/>
      <c r="R2235" s="246"/>
      <c r="S2235" s="246"/>
      <c r="T2235" s="247"/>
      <c r="AT2235" s="248" t="s">
        <v>158</v>
      </c>
      <c r="AU2235" s="248" t="s">
        <v>84</v>
      </c>
      <c r="AV2235" s="12" t="s">
        <v>84</v>
      </c>
      <c r="AW2235" s="12" t="s">
        <v>35</v>
      </c>
      <c r="AX2235" s="12" t="s">
        <v>72</v>
      </c>
      <c r="AY2235" s="248" t="s">
        <v>147</v>
      </c>
    </row>
    <row r="2236" s="12" customFormat="1">
      <c r="B2236" s="238"/>
      <c r="C2236" s="239"/>
      <c r="D2236" s="225" t="s">
        <v>158</v>
      </c>
      <c r="E2236" s="240" t="s">
        <v>21</v>
      </c>
      <c r="F2236" s="241" t="s">
        <v>2855</v>
      </c>
      <c r="G2236" s="239"/>
      <c r="H2236" s="242">
        <v>13.763</v>
      </c>
      <c r="I2236" s="243"/>
      <c r="J2236" s="239"/>
      <c r="K2236" s="239"/>
      <c r="L2236" s="244"/>
      <c r="M2236" s="245"/>
      <c r="N2236" s="246"/>
      <c r="O2236" s="246"/>
      <c r="P2236" s="246"/>
      <c r="Q2236" s="246"/>
      <c r="R2236" s="246"/>
      <c r="S2236" s="246"/>
      <c r="T2236" s="247"/>
      <c r="AT2236" s="248" t="s">
        <v>158</v>
      </c>
      <c r="AU2236" s="248" t="s">
        <v>84</v>
      </c>
      <c r="AV2236" s="12" t="s">
        <v>84</v>
      </c>
      <c r="AW2236" s="12" t="s">
        <v>35</v>
      </c>
      <c r="AX2236" s="12" t="s">
        <v>72</v>
      </c>
      <c r="AY2236" s="248" t="s">
        <v>147</v>
      </c>
    </row>
    <row r="2237" s="12" customFormat="1">
      <c r="B2237" s="238"/>
      <c r="C2237" s="239"/>
      <c r="D2237" s="225" t="s">
        <v>158</v>
      </c>
      <c r="E2237" s="240" t="s">
        <v>21</v>
      </c>
      <c r="F2237" s="241" t="s">
        <v>2856</v>
      </c>
      <c r="G2237" s="239"/>
      <c r="H2237" s="242">
        <v>16.463000000000001</v>
      </c>
      <c r="I2237" s="243"/>
      <c r="J2237" s="239"/>
      <c r="K2237" s="239"/>
      <c r="L2237" s="244"/>
      <c r="M2237" s="245"/>
      <c r="N2237" s="246"/>
      <c r="O2237" s="246"/>
      <c r="P2237" s="246"/>
      <c r="Q2237" s="246"/>
      <c r="R2237" s="246"/>
      <c r="S2237" s="246"/>
      <c r="T2237" s="247"/>
      <c r="AT2237" s="248" t="s">
        <v>158</v>
      </c>
      <c r="AU2237" s="248" t="s">
        <v>84</v>
      </c>
      <c r="AV2237" s="12" t="s">
        <v>84</v>
      </c>
      <c r="AW2237" s="12" t="s">
        <v>35</v>
      </c>
      <c r="AX2237" s="12" t="s">
        <v>72</v>
      </c>
      <c r="AY2237" s="248" t="s">
        <v>147</v>
      </c>
    </row>
    <row r="2238" s="12" customFormat="1">
      <c r="B2238" s="238"/>
      <c r="C2238" s="239"/>
      <c r="D2238" s="225" t="s">
        <v>158</v>
      </c>
      <c r="E2238" s="240" t="s">
        <v>21</v>
      </c>
      <c r="F2238" s="241" t="s">
        <v>2857</v>
      </c>
      <c r="G2238" s="239"/>
      <c r="H2238" s="242">
        <v>9.3209999999999997</v>
      </c>
      <c r="I2238" s="243"/>
      <c r="J2238" s="239"/>
      <c r="K2238" s="239"/>
      <c r="L2238" s="244"/>
      <c r="M2238" s="245"/>
      <c r="N2238" s="246"/>
      <c r="O2238" s="246"/>
      <c r="P2238" s="246"/>
      <c r="Q2238" s="246"/>
      <c r="R2238" s="246"/>
      <c r="S2238" s="246"/>
      <c r="T2238" s="247"/>
      <c r="AT2238" s="248" t="s">
        <v>158</v>
      </c>
      <c r="AU2238" s="248" t="s">
        <v>84</v>
      </c>
      <c r="AV2238" s="12" t="s">
        <v>84</v>
      </c>
      <c r="AW2238" s="12" t="s">
        <v>35</v>
      </c>
      <c r="AX2238" s="12" t="s">
        <v>72</v>
      </c>
      <c r="AY2238" s="248" t="s">
        <v>147</v>
      </c>
    </row>
    <row r="2239" s="12" customFormat="1">
      <c r="B2239" s="238"/>
      <c r="C2239" s="239"/>
      <c r="D2239" s="225" t="s">
        <v>158</v>
      </c>
      <c r="E2239" s="240" t="s">
        <v>21</v>
      </c>
      <c r="F2239" s="241" t="s">
        <v>2858</v>
      </c>
      <c r="G2239" s="239"/>
      <c r="H2239" s="242">
        <v>14.163</v>
      </c>
      <c r="I2239" s="243"/>
      <c r="J2239" s="239"/>
      <c r="K2239" s="239"/>
      <c r="L2239" s="244"/>
      <c r="M2239" s="245"/>
      <c r="N2239" s="246"/>
      <c r="O2239" s="246"/>
      <c r="P2239" s="246"/>
      <c r="Q2239" s="246"/>
      <c r="R2239" s="246"/>
      <c r="S2239" s="246"/>
      <c r="T2239" s="247"/>
      <c r="AT2239" s="248" t="s">
        <v>158</v>
      </c>
      <c r="AU2239" s="248" t="s">
        <v>84</v>
      </c>
      <c r="AV2239" s="12" t="s">
        <v>84</v>
      </c>
      <c r="AW2239" s="12" t="s">
        <v>35</v>
      </c>
      <c r="AX2239" s="12" t="s">
        <v>72</v>
      </c>
      <c r="AY2239" s="248" t="s">
        <v>147</v>
      </c>
    </row>
    <row r="2240" s="12" customFormat="1">
      <c r="B2240" s="238"/>
      <c r="C2240" s="239"/>
      <c r="D2240" s="225" t="s">
        <v>158</v>
      </c>
      <c r="E2240" s="240" t="s">
        <v>21</v>
      </c>
      <c r="F2240" s="241" t="s">
        <v>2859</v>
      </c>
      <c r="G2240" s="239"/>
      <c r="H2240" s="242">
        <v>15.763</v>
      </c>
      <c r="I2240" s="243"/>
      <c r="J2240" s="239"/>
      <c r="K2240" s="239"/>
      <c r="L2240" s="244"/>
      <c r="M2240" s="245"/>
      <c r="N2240" s="246"/>
      <c r="O2240" s="246"/>
      <c r="P2240" s="246"/>
      <c r="Q2240" s="246"/>
      <c r="R2240" s="246"/>
      <c r="S2240" s="246"/>
      <c r="T2240" s="247"/>
      <c r="AT2240" s="248" t="s">
        <v>158</v>
      </c>
      <c r="AU2240" s="248" t="s">
        <v>84</v>
      </c>
      <c r="AV2240" s="12" t="s">
        <v>84</v>
      </c>
      <c r="AW2240" s="12" t="s">
        <v>35</v>
      </c>
      <c r="AX2240" s="12" t="s">
        <v>72</v>
      </c>
      <c r="AY2240" s="248" t="s">
        <v>147</v>
      </c>
    </row>
    <row r="2241" s="12" customFormat="1">
      <c r="B2241" s="238"/>
      <c r="C2241" s="239"/>
      <c r="D2241" s="225" t="s">
        <v>158</v>
      </c>
      <c r="E2241" s="240" t="s">
        <v>21</v>
      </c>
      <c r="F2241" s="241" t="s">
        <v>2860</v>
      </c>
      <c r="G2241" s="239"/>
      <c r="H2241" s="242">
        <v>16.827000000000002</v>
      </c>
      <c r="I2241" s="243"/>
      <c r="J2241" s="239"/>
      <c r="K2241" s="239"/>
      <c r="L2241" s="244"/>
      <c r="M2241" s="245"/>
      <c r="N2241" s="246"/>
      <c r="O2241" s="246"/>
      <c r="P2241" s="246"/>
      <c r="Q2241" s="246"/>
      <c r="R2241" s="246"/>
      <c r="S2241" s="246"/>
      <c r="T2241" s="247"/>
      <c r="AT2241" s="248" t="s">
        <v>158</v>
      </c>
      <c r="AU2241" s="248" t="s">
        <v>84</v>
      </c>
      <c r="AV2241" s="12" t="s">
        <v>84</v>
      </c>
      <c r="AW2241" s="12" t="s">
        <v>35</v>
      </c>
      <c r="AX2241" s="12" t="s">
        <v>72</v>
      </c>
      <c r="AY2241" s="248" t="s">
        <v>147</v>
      </c>
    </row>
    <row r="2242" s="13" customFormat="1">
      <c r="B2242" s="249"/>
      <c r="C2242" s="250"/>
      <c r="D2242" s="225" t="s">
        <v>158</v>
      </c>
      <c r="E2242" s="251" t="s">
        <v>21</v>
      </c>
      <c r="F2242" s="252" t="s">
        <v>161</v>
      </c>
      <c r="G2242" s="250"/>
      <c r="H2242" s="253">
        <v>93.739999999999995</v>
      </c>
      <c r="I2242" s="254"/>
      <c r="J2242" s="250"/>
      <c r="K2242" s="250"/>
      <c r="L2242" s="255"/>
      <c r="M2242" s="256"/>
      <c r="N2242" s="257"/>
      <c r="O2242" s="257"/>
      <c r="P2242" s="257"/>
      <c r="Q2242" s="257"/>
      <c r="R2242" s="257"/>
      <c r="S2242" s="257"/>
      <c r="T2242" s="258"/>
      <c r="AT2242" s="259" t="s">
        <v>158</v>
      </c>
      <c r="AU2242" s="259" t="s">
        <v>84</v>
      </c>
      <c r="AV2242" s="13" t="s">
        <v>154</v>
      </c>
      <c r="AW2242" s="13" t="s">
        <v>35</v>
      </c>
      <c r="AX2242" s="13" t="s">
        <v>77</v>
      </c>
      <c r="AY2242" s="259" t="s">
        <v>147</v>
      </c>
    </row>
    <row r="2243" s="1" customFormat="1" ht="38.25" customHeight="1">
      <c r="B2243" s="45"/>
      <c r="C2243" s="213" t="s">
        <v>2861</v>
      </c>
      <c r="D2243" s="213" t="s">
        <v>149</v>
      </c>
      <c r="E2243" s="214" t="s">
        <v>2862</v>
      </c>
      <c r="F2243" s="215" t="s">
        <v>2863</v>
      </c>
      <c r="G2243" s="216" t="s">
        <v>221</v>
      </c>
      <c r="H2243" s="217">
        <v>1.6970000000000001</v>
      </c>
      <c r="I2243" s="218"/>
      <c r="J2243" s="219">
        <f>ROUND(I2243*H2243,2)</f>
        <v>0</v>
      </c>
      <c r="K2243" s="215" t="s">
        <v>153</v>
      </c>
      <c r="L2243" s="71"/>
      <c r="M2243" s="220" t="s">
        <v>21</v>
      </c>
      <c r="N2243" s="221" t="s">
        <v>43</v>
      </c>
      <c r="O2243" s="46"/>
      <c r="P2243" s="222">
        <f>O2243*H2243</f>
        <v>0</v>
      </c>
      <c r="Q2243" s="222">
        <v>0</v>
      </c>
      <c r="R2243" s="222">
        <f>Q2243*H2243</f>
        <v>0</v>
      </c>
      <c r="S2243" s="222">
        <v>0</v>
      </c>
      <c r="T2243" s="223">
        <f>S2243*H2243</f>
        <v>0</v>
      </c>
      <c r="AR2243" s="23" t="s">
        <v>248</v>
      </c>
      <c r="AT2243" s="23" t="s">
        <v>149</v>
      </c>
      <c r="AU2243" s="23" t="s">
        <v>84</v>
      </c>
      <c r="AY2243" s="23" t="s">
        <v>147</v>
      </c>
      <c r="BE2243" s="224">
        <f>IF(N2243="základní",J2243,0)</f>
        <v>0</v>
      </c>
      <c r="BF2243" s="224">
        <f>IF(N2243="snížená",J2243,0)</f>
        <v>0</v>
      </c>
      <c r="BG2243" s="224">
        <f>IF(N2243="zákl. přenesená",J2243,0)</f>
        <v>0</v>
      </c>
      <c r="BH2243" s="224">
        <f>IF(N2243="sníž. přenesená",J2243,0)</f>
        <v>0</v>
      </c>
      <c r="BI2243" s="224">
        <f>IF(N2243="nulová",J2243,0)</f>
        <v>0</v>
      </c>
      <c r="BJ2243" s="23" t="s">
        <v>77</v>
      </c>
      <c r="BK2243" s="224">
        <f>ROUND(I2243*H2243,2)</f>
        <v>0</v>
      </c>
      <c r="BL2243" s="23" t="s">
        <v>248</v>
      </c>
      <c r="BM2243" s="23" t="s">
        <v>2864</v>
      </c>
    </row>
    <row r="2244" s="1" customFormat="1">
      <c r="B2244" s="45"/>
      <c r="C2244" s="73"/>
      <c r="D2244" s="225" t="s">
        <v>156</v>
      </c>
      <c r="E2244" s="73"/>
      <c r="F2244" s="226" t="s">
        <v>1210</v>
      </c>
      <c r="G2244" s="73"/>
      <c r="H2244" s="73"/>
      <c r="I2244" s="184"/>
      <c r="J2244" s="73"/>
      <c r="K2244" s="73"/>
      <c r="L2244" s="71"/>
      <c r="M2244" s="227"/>
      <c r="N2244" s="46"/>
      <c r="O2244" s="46"/>
      <c r="P2244" s="46"/>
      <c r="Q2244" s="46"/>
      <c r="R2244" s="46"/>
      <c r="S2244" s="46"/>
      <c r="T2244" s="94"/>
      <c r="AT2244" s="23" t="s">
        <v>156</v>
      </c>
      <c r="AU2244" s="23" t="s">
        <v>84</v>
      </c>
    </row>
    <row r="2245" s="1" customFormat="1" ht="38.25" customHeight="1">
      <c r="B2245" s="45"/>
      <c r="C2245" s="213" t="s">
        <v>2865</v>
      </c>
      <c r="D2245" s="213" t="s">
        <v>149</v>
      </c>
      <c r="E2245" s="214" t="s">
        <v>2866</v>
      </c>
      <c r="F2245" s="215" t="s">
        <v>2867</v>
      </c>
      <c r="G2245" s="216" t="s">
        <v>221</v>
      </c>
      <c r="H2245" s="217">
        <v>1.6970000000000001</v>
      </c>
      <c r="I2245" s="218"/>
      <c r="J2245" s="219">
        <f>ROUND(I2245*H2245,2)</f>
        <v>0</v>
      </c>
      <c r="K2245" s="215" t="s">
        <v>153</v>
      </c>
      <c r="L2245" s="71"/>
      <c r="M2245" s="220" t="s">
        <v>21</v>
      </c>
      <c r="N2245" s="221" t="s">
        <v>43</v>
      </c>
      <c r="O2245" s="46"/>
      <c r="P2245" s="222">
        <f>O2245*H2245</f>
        <v>0</v>
      </c>
      <c r="Q2245" s="222">
        <v>0</v>
      </c>
      <c r="R2245" s="222">
        <f>Q2245*H2245</f>
        <v>0</v>
      </c>
      <c r="S2245" s="222">
        <v>0</v>
      </c>
      <c r="T2245" s="223">
        <f>S2245*H2245</f>
        <v>0</v>
      </c>
      <c r="AR2245" s="23" t="s">
        <v>248</v>
      </c>
      <c r="AT2245" s="23" t="s">
        <v>149</v>
      </c>
      <c r="AU2245" s="23" t="s">
        <v>84</v>
      </c>
      <c r="AY2245" s="23" t="s">
        <v>147</v>
      </c>
      <c r="BE2245" s="224">
        <f>IF(N2245="základní",J2245,0)</f>
        <v>0</v>
      </c>
      <c r="BF2245" s="224">
        <f>IF(N2245="snížená",J2245,0)</f>
        <v>0</v>
      </c>
      <c r="BG2245" s="224">
        <f>IF(N2245="zákl. přenesená",J2245,0)</f>
        <v>0</v>
      </c>
      <c r="BH2245" s="224">
        <f>IF(N2245="sníž. přenesená",J2245,0)</f>
        <v>0</v>
      </c>
      <c r="BI2245" s="224">
        <f>IF(N2245="nulová",J2245,0)</f>
        <v>0</v>
      </c>
      <c r="BJ2245" s="23" t="s">
        <v>77</v>
      </c>
      <c r="BK2245" s="224">
        <f>ROUND(I2245*H2245,2)</f>
        <v>0</v>
      </c>
      <c r="BL2245" s="23" t="s">
        <v>248</v>
      </c>
      <c r="BM2245" s="23" t="s">
        <v>2868</v>
      </c>
    </row>
    <row r="2246" s="1" customFormat="1">
      <c r="B2246" s="45"/>
      <c r="C2246" s="73"/>
      <c r="D2246" s="225" t="s">
        <v>156</v>
      </c>
      <c r="E2246" s="73"/>
      <c r="F2246" s="226" t="s">
        <v>1210</v>
      </c>
      <c r="G2246" s="73"/>
      <c r="H2246" s="73"/>
      <c r="I2246" s="184"/>
      <c r="J2246" s="73"/>
      <c r="K2246" s="73"/>
      <c r="L2246" s="71"/>
      <c r="M2246" s="227"/>
      <c r="N2246" s="46"/>
      <c r="O2246" s="46"/>
      <c r="P2246" s="46"/>
      <c r="Q2246" s="46"/>
      <c r="R2246" s="46"/>
      <c r="S2246" s="46"/>
      <c r="T2246" s="94"/>
      <c r="AT2246" s="23" t="s">
        <v>156</v>
      </c>
      <c r="AU2246" s="23" t="s">
        <v>84</v>
      </c>
    </row>
    <row r="2247" s="10" customFormat="1" ht="29.88" customHeight="1">
      <c r="B2247" s="197"/>
      <c r="C2247" s="198"/>
      <c r="D2247" s="199" t="s">
        <v>71</v>
      </c>
      <c r="E2247" s="211" t="s">
        <v>2869</v>
      </c>
      <c r="F2247" s="211" t="s">
        <v>2870</v>
      </c>
      <c r="G2247" s="198"/>
      <c r="H2247" s="198"/>
      <c r="I2247" s="201"/>
      <c r="J2247" s="212">
        <f>BK2247</f>
        <v>0</v>
      </c>
      <c r="K2247" s="198"/>
      <c r="L2247" s="203"/>
      <c r="M2247" s="204"/>
      <c r="N2247" s="205"/>
      <c r="O2247" s="205"/>
      <c r="P2247" s="206">
        <f>SUM(P2248:P2349)</f>
        <v>0</v>
      </c>
      <c r="Q2247" s="205"/>
      <c r="R2247" s="206">
        <f>SUM(R2248:R2349)</f>
        <v>0.10813903999999999</v>
      </c>
      <c r="S2247" s="205"/>
      <c r="T2247" s="207">
        <f>SUM(T2248:T2349)</f>
        <v>0</v>
      </c>
      <c r="AR2247" s="208" t="s">
        <v>84</v>
      </c>
      <c r="AT2247" s="209" t="s">
        <v>71</v>
      </c>
      <c r="AU2247" s="209" t="s">
        <v>77</v>
      </c>
      <c r="AY2247" s="208" t="s">
        <v>147</v>
      </c>
      <c r="BK2247" s="210">
        <f>SUM(BK2248:BK2349)</f>
        <v>0</v>
      </c>
    </row>
    <row r="2248" s="1" customFormat="1" ht="25.5" customHeight="1">
      <c r="B2248" s="45"/>
      <c r="C2248" s="213" t="s">
        <v>2871</v>
      </c>
      <c r="D2248" s="213" t="s">
        <v>149</v>
      </c>
      <c r="E2248" s="214" t="s">
        <v>2872</v>
      </c>
      <c r="F2248" s="215" t="s">
        <v>2873</v>
      </c>
      <c r="G2248" s="216" t="s">
        <v>152</v>
      </c>
      <c r="H2248" s="217">
        <v>73.468000000000004</v>
      </c>
      <c r="I2248" s="218"/>
      <c r="J2248" s="219">
        <f>ROUND(I2248*H2248,2)</f>
        <v>0</v>
      </c>
      <c r="K2248" s="215" t="s">
        <v>153</v>
      </c>
      <c r="L2248" s="71"/>
      <c r="M2248" s="220" t="s">
        <v>21</v>
      </c>
      <c r="N2248" s="221" t="s">
        <v>43</v>
      </c>
      <c r="O2248" s="46"/>
      <c r="P2248" s="222">
        <f>O2248*H2248</f>
        <v>0</v>
      </c>
      <c r="Q2248" s="222">
        <v>0.00013999999999999999</v>
      </c>
      <c r="R2248" s="222">
        <f>Q2248*H2248</f>
        <v>0.010285519999999999</v>
      </c>
      <c r="S2248" s="222">
        <v>0</v>
      </c>
      <c r="T2248" s="223">
        <f>S2248*H2248</f>
        <v>0</v>
      </c>
      <c r="AR2248" s="23" t="s">
        <v>248</v>
      </c>
      <c r="AT2248" s="23" t="s">
        <v>149</v>
      </c>
      <c r="AU2248" s="23" t="s">
        <v>84</v>
      </c>
      <c r="AY2248" s="23" t="s">
        <v>147</v>
      </c>
      <c r="BE2248" s="224">
        <f>IF(N2248="základní",J2248,0)</f>
        <v>0</v>
      </c>
      <c r="BF2248" s="224">
        <f>IF(N2248="snížená",J2248,0)</f>
        <v>0</v>
      </c>
      <c r="BG2248" s="224">
        <f>IF(N2248="zákl. přenesená",J2248,0)</f>
        <v>0</v>
      </c>
      <c r="BH2248" s="224">
        <f>IF(N2248="sníž. přenesená",J2248,0)</f>
        <v>0</v>
      </c>
      <c r="BI2248" s="224">
        <f>IF(N2248="nulová",J2248,0)</f>
        <v>0</v>
      </c>
      <c r="BJ2248" s="23" t="s">
        <v>77</v>
      </c>
      <c r="BK2248" s="224">
        <f>ROUND(I2248*H2248,2)</f>
        <v>0</v>
      </c>
      <c r="BL2248" s="23" t="s">
        <v>248</v>
      </c>
      <c r="BM2248" s="23" t="s">
        <v>2874</v>
      </c>
    </row>
    <row r="2249" s="12" customFormat="1">
      <c r="B2249" s="238"/>
      <c r="C2249" s="239"/>
      <c r="D2249" s="225" t="s">
        <v>158</v>
      </c>
      <c r="E2249" s="240" t="s">
        <v>21</v>
      </c>
      <c r="F2249" s="241" t="s">
        <v>2875</v>
      </c>
      <c r="G2249" s="239"/>
      <c r="H2249" s="242">
        <v>4.2720000000000002</v>
      </c>
      <c r="I2249" s="243"/>
      <c r="J2249" s="239"/>
      <c r="K2249" s="239"/>
      <c r="L2249" s="244"/>
      <c r="M2249" s="245"/>
      <c r="N2249" s="246"/>
      <c r="O2249" s="246"/>
      <c r="P2249" s="246"/>
      <c r="Q2249" s="246"/>
      <c r="R2249" s="246"/>
      <c r="S2249" s="246"/>
      <c r="T2249" s="247"/>
      <c r="AT2249" s="248" t="s">
        <v>158</v>
      </c>
      <c r="AU2249" s="248" t="s">
        <v>84</v>
      </c>
      <c r="AV2249" s="12" t="s">
        <v>84</v>
      </c>
      <c r="AW2249" s="12" t="s">
        <v>35</v>
      </c>
      <c r="AX2249" s="12" t="s">
        <v>72</v>
      </c>
      <c r="AY2249" s="248" t="s">
        <v>147</v>
      </c>
    </row>
    <row r="2250" s="12" customFormat="1">
      <c r="B2250" s="238"/>
      <c r="C2250" s="239"/>
      <c r="D2250" s="225" t="s">
        <v>158</v>
      </c>
      <c r="E2250" s="240" t="s">
        <v>21</v>
      </c>
      <c r="F2250" s="241" t="s">
        <v>2876</v>
      </c>
      <c r="G2250" s="239"/>
      <c r="H2250" s="242">
        <v>0.12</v>
      </c>
      <c r="I2250" s="243"/>
      <c r="J2250" s="239"/>
      <c r="K2250" s="239"/>
      <c r="L2250" s="244"/>
      <c r="M2250" s="245"/>
      <c r="N2250" s="246"/>
      <c r="O2250" s="246"/>
      <c r="P2250" s="246"/>
      <c r="Q2250" s="246"/>
      <c r="R2250" s="246"/>
      <c r="S2250" s="246"/>
      <c r="T2250" s="247"/>
      <c r="AT2250" s="248" t="s">
        <v>158</v>
      </c>
      <c r="AU2250" s="248" t="s">
        <v>84</v>
      </c>
      <c r="AV2250" s="12" t="s">
        <v>84</v>
      </c>
      <c r="AW2250" s="12" t="s">
        <v>35</v>
      </c>
      <c r="AX2250" s="12" t="s">
        <v>72</v>
      </c>
      <c r="AY2250" s="248" t="s">
        <v>147</v>
      </c>
    </row>
    <row r="2251" s="12" customFormat="1">
      <c r="B2251" s="238"/>
      <c r="C2251" s="239"/>
      <c r="D2251" s="225" t="s">
        <v>158</v>
      </c>
      <c r="E2251" s="240" t="s">
        <v>21</v>
      </c>
      <c r="F2251" s="241" t="s">
        <v>2877</v>
      </c>
      <c r="G2251" s="239"/>
      <c r="H2251" s="242">
        <v>4.9630000000000001</v>
      </c>
      <c r="I2251" s="243"/>
      <c r="J2251" s="239"/>
      <c r="K2251" s="239"/>
      <c r="L2251" s="244"/>
      <c r="M2251" s="245"/>
      <c r="N2251" s="246"/>
      <c r="O2251" s="246"/>
      <c r="P2251" s="246"/>
      <c r="Q2251" s="246"/>
      <c r="R2251" s="246"/>
      <c r="S2251" s="246"/>
      <c r="T2251" s="247"/>
      <c r="AT2251" s="248" t="s">
        <v>158</v>
      </c>
      <c r="AU2251" s="248" t="s">
        <v>84</v>
      </c>
      <c r="AV2251" s="12" t="s">
        <v>84</v>
      </c>
      <c r="AW2251" s="12" t="s">
        <v>35</v>
      </c>
      <c r="AX2251" s="12" t="s">
        <v>72</v>
      </c>
      <c r="AY2251" s="248" t="s">
        <v>147</v>
      </c>
    </row>
    <row r="2252" s="11" customFormat="1">
      <c r="B2252" s="228"/>
      <c r="C2252" s="229"/>
      <c r="D2252" s="225" t="s">
        <v>158</v>
      </c>
      <c r="E2252" s="230" t="s">
        <v>21</v>
      </c>
      <c r="F2252" s="231" t="s">
        <v>2553</v>
      </c>
      <c r="G2252" s="229"/>
      <c r="H2252" s="230" t="s">
        <v>21</v>
      </c>
      <c r="I2252" s="232"/>
      <c r="J2252" s="229"/>
      <c r="K2252" s="229"/>
      <c r="L2252" s="233"/>
      <c r="M2252" s="234"/>
      <c r="N2252" s="235"/>
      <c r="O2252" s="235"/>
      <c r="P2252" s="235"/>
      <c r="Q2252" s="235"/>
      <c r="R2252" s="235"/>
      <c r="S2252" s="235"/>
      <c r="T2252" s="236"/>
      <c r="AT2252" s="237" t="s">
        <v>158</v>
      </c>
      <c r="AU2252" s="237" t="s">
        <v>84</v>
      </c>
      <c r="AV2252" s="11" t="s">
        <v>77</v>
      </c>
      <c r="AW2252" s="11" t="s">
        <v>35</v>
      </c>
      <c r="AX2252" s="11" t="s">
        <v>72</v>
      </c>
      <c r="AY2252" s="237" t="s">
        <v>147</v>
      </c>
    </row>
    <row r="2253" s="12" customFormat="1">
      <c r="B2253" s="238"/>
      <c r="C2253" s="239"/>
      <c r="D2253" s="225" t="s">
        <v>158</v>
      </c>
      <c r="E2253" s="240" t="s">
        <v>21</v>
      </c>
      <c r="F2253" s="241" t="s">
        <v>2878</v>
      </c>
      <c r="G2253" s="239"/>
      <c r="H2253" s="242">
        <v>17.030000000000001</v>
      </c>
      <c r="I2253" s="243"/>
      <c r="J2253" s="239"/>
      <c r="K2253" s="239"/>
      <c r="L2253" s="244"/>
      <c r="M2253" s="245"/>
      <c r="N2253" s="246"/>
      <c r="O2253" s="246"/>
      <c r="P2253" s="246"/>
      <c r="Q2253" s="246"/>
      <c r="R2253" s="246"/>
      <c r="S2253" s="246"/>
      <c r="T2253" s="247"/>
      <c r="AT2253" s="248" t="s">
        <v>158</v>
      </c>
      <c r="AU2253" s="248" t="s">
        <v>84</v>
      </c>
      <c r="AV2253" s="12" t="s">
        <v>84</v>
      </c>
      <c r="AW2253" s="12" t="s">
        <v>35</v>
      </c>
      <c r="AX2253" s="12" t="s">
        <v>72</v>
      </c>
      <c r="AY2253" s="248" t="s">
        <v>147</v>
      </c>
    </row>
    <row r="2254" s="12" customFormat="1">
      <c r="B2254" s="238"/>
      <c r="C2254" s="239"/>
      <c r="D2254" s="225" t="s">
        <v>158</v>
      </c>
      <c r="E2254" s="240" t="s">
        <v>21</v>
      </c>
      <c r="F2254" s="241" t="s">
        <v>2879</v>
      </c>
      <c r="G2254" s="239"/>
      <c r="H2254" s="242">
        <v>4.8970000000000002</v>
      </c>
      <c r="I2254" s="243"/>
      <c r="J2254" s="239"/>
      <c r="K2254" s="239"/>
      <c r="L2254" s="244"/>
      <c r="M2254" s="245"/>
      <c r="N2254" s="246"/>
      <c r="O2254" s="246"/>
      <c r="P2254" s="246"/>
      <c r="Q2254" s="246"/>
      <c r="R2254" s="246"/>
      <c r="S2254" s="246"/>
      <c r="T2254" s="247"/>
      <c r="AT2254" s="248" t="s">
        <v>158</v>
      </c>
      <c r="AU2254" s="248" t="s">
        <v>84</v>
      </c>
      <c r="AV2254" s="12" t="s">
        <v>84</v>
      </c>
      <c r="AW2254" s="12" t="s">
        <v>35</v>
      </c>
      <c r="AX2254" s="12" t="s">
        <v>72</v>
      </c>
      <c r="AY2254" s="248" t="s">
        <v>147</v>
      </c>
    </row>
    <row r="2255" s="12" customFormat="1">
      <c r="B2255" s="238"/>
      <c r="C2255" s="239"/>
      <c r="D2255" s="225" t="s">
        <v>158</v>
      </c>
      <c r="E2255" s="240" t="s">
        <v>21</v>
      </c>
      <c r="F2255" s="241" t="s">
        <v>2880</v>
      </c>
      <c r="G2255" s="239"/>
      <c r="H2255" s="242">
        <v>1.3380000000000001</v>
      </c>
      <c r="I2255" s="243"/>
      <c r="J2255" s="239"/>
      <c r="K2255" s="239"/>
      <c r="L2255" s="244"/>
      <c r="M2255" s="245"/>
      <c r="N2255" s="246"/>
      <c r="O2255" s="246"/>
      <c r="P2255" s="246"/>
      <c r="Q2255" s="246"/>
      <c r="R2255" s="246"/>
      <c r="S2255" s="246"/>
      <c r="T2255" s="247"/>
      <c r="AT2255" s="248" t="s">
        <v>158</v>
      </c>
      <c r="AU2255" s="248" t="s">
        <v>84</v>
      </c>
      <c r="AV2255" s="12" t="s">
        <v>84</v>
      </c>
      <c r="AW2255" s="12" t="s">
        <v>35</v>
      </c>
      <c r="AX2255" s="12" t="s">
        <v>72</v>
      </c>
      <c r="AY2255" s="248" t="s">
        <v>147</v>
      </c>
    </row>
    <row r="2256" s="12" customFormat="1">
      <c r="B2256" s="238"/>
      <c r="C2256" s="239"/>
      <c r="D2256" s="225" t="s">
        <v>158</v>
      </c>
      <c r="E2256" s="240" t="s">
        <v>21</v>
      </c>
      <c r="F2256" s="241" t="s">
        <v>2881</v>
      </c>
      <c r="G2256" s="239"/>
      <c r="H2256" s="242">
        <v>2.9580000000000002</v>
      </c>
      <c r="I2256" s="243"/>
      <c r="J2256" s="239"/>
      <c r="K2256" s="239"/>
      <c r="L2256" s="244"/>
      <c r="M2256" s="245"/>
      <c r="N2256" s="246"/>
      <c r="O2256" s="246"/>
      <c r="P2256" s="246"/>
      <c r="Q2256" s="246"/>
      <c r="R2256" s="246"/>
      <c r="S2256" s="246"/>
      <c r="T2256" s="247"/>
      <c r="AT2256" s="248" t="s">
        <v>158</v>
      </c>
      <c r="AU2256" s="248" t="s">
        <v>84</v>
      </c>
      <c r="AV2256" s="12" t="s">
        <v>84</v>
      </c>
      <c r="AW2256" s="12" t="s">
        <v>35</v>
      </c>
      <c r="AX2256" s="12" t="s">
        <v>72</v>
      </c>
      <c r="AY2256" s="248" t="s">
        <v>147</v>
      </c>
    </row>
    <row r="2257" s="12" customFormat="1">
      <c r="B2257" s="238"/>
      <c r="C2257" s="239"/>
      <c r="D2257" s="225" t="s">
        <v>158</v>
      </c>
      <c r="E2257" s="240" t="s">
        <v>21</v>
      </c>
      <c r="F2257" s="241" t="s">
        <v>2882</v>
      </c>
      <c r="G2257" s="239"/>
      <c r="H2257" s="242">
        <v>2.4329999999999998</v>
      </c>
      <c r="I2257" s="243"/>
      <c r="J2257" s="239"/>
      <c r="K2257" s="239"/>
      <c r="L2257" s="244"/>
      <c r="M2257" s="245"/>
      <c r="N2257" s="246"/>
      <c r="O2257" s="246"/>
      <c r="P2257" s="246"/>
      <c r="Q2257" s="246"/>
      <c r="R2257" s="246"/>
      <c r="S2257" s="246"/>
      <c r="T2257" s="247"/>
      <c r="AT2257" s="248" t="s">
        <v>158</v>
      </c>
      <c r="AU2257" s="248" t="s">
        <v>84</v>
      </c>
      <c r="AV2257" s="12" t="s">
        <v>84</v>
      </c>
      <c r="AW2257" s="12" t="s">
        <v>35</v>
      </c>
      <c r="AX2257" s="12" t="s">
        <v>72</v>
      </c>
      <c r="AY2257" s="248" t="s">
        <v>147</v>
      </c>
    </row>
    <row r="2258" s="11" customFormat="1">
      <c r="B2258" s="228"/>
      <c r="C2258" s="229"/>
      <c r="D2258" s="225" t="s">
        <v>158</v>
      </c>
      <c r="E2258" s="230" t="s">
        <v>21</v>
      </c>
      <c r="F2258" s="231" t="s">
        <v>2883</v>
      </c>
      <c r="G2258" s="229"/>
      <c r="H2258" s="230" t="s">
        <v>21</v>
      </c>
      <c r="I2258" s="232"/>
      <c r="J2258" s="229"/>
      <c r="K2258" s="229"/>
      <c r="L2258" s="233"/>
      <c r="M2258" s="234"/>
      <c r="N2258" s="235"/>
      <c r="O2258" s="235"/>
      <c r="P2258" s="235"/>
      <c r="Q2258" s="235"/>
      <c r="R2258" s="235"/>
      <c r="S2258" s="235"/>
      <c r="T2258" s="236"/>
      <c r="AT2258" s="237" t="s">
        <v>158</v>
      </c>
      <c r="AU2258" s="237" t="s">
        <v>84</v>
      </c>
      <c r="AV2258" s="11" t="s">
        <v>77</v>
      </c>
      <c r="AW2258" s="11" t="s">
        <v>35</v>
      </c>
      <c r="AX2258" s="11" t="s">
        <v>72</v>
      </c>
      <c r="AY2258" s="237" t="s">
        <v>147</v>
      </c>
    </row>
    <row r="2259" s="12" customFormat="1">
      <c r="B2259" s="238"/>
      <c r="C2259" s="239"/>
      <c r="D2259" s="225" t="s">
        <v>158</v>
      </c>
      <c r="E2259" s="240" t="s">
        <v>21</v>
      </c>
      <c r="F2259" s="241" t="s">
        <v>2884</v>
      </c>
      <c r="G2259" s="239"/>
      <c r="H2259" s="242">
        <v>9.6890000000000001</v>
      </c>
      <c r="I2259" s="243"/>
      <c r="J2259" s="239"/>
      <c r="K2259" s="239"/>
      <c r="L2259" s="244"/>
      <c r="M2259" s="245"/>
      <c r="N2259" s="246"/>
      <c r="O2259" s="246"/>
      <c r="P2259" s="246"/>
      <c r="Q2259" s="246"/>
      <c r="R2259" s="246"/>
      <c r="S2259" s="246"/>
      <c r="T2259" s="247"/>
      <c r="AT2259" s="248" t="s">
        <v>158</v>
      </c>
      <c r="AU2259" s="248" t="s">
        <v>84</v>
      </c>
      <c r="AV2259" s="12" t="s">
        <v>84</v>
      </c>
      <c r="AW2259" s="12" t="s">
        <v>35</v>
      </c>
      <c r="AX2259" s="12" t="s">
        <v>72</v>
      </c>
      <c r="AY2259" s="248" t="s">
        <v>147</v>
      </c>
    </row>
    <row r="2260" s="12" customFormat="1">
      <c r="B2260" s="238"/>
      <c r="C2260" s="239"/>
      <c r="D2260" s="225" t="s">
        <v>158</v>
      </c>
      <c r="E2260" s="240" t="s">
        <v>21</v>
      </c>
      <c r="F2260" s="241" t="s">
        <v>2885</v>
      </c>
      <c r="G2260" s="239"/>
      <c r="H2260" s="242">
        <v>4.6580000000000004</v>
      </c>
      <c r="I2260" s="243"/>
      <c r="J2260" s="239"/>
      <c r="K2260" s="239"/>
      <c r="L2260" s="244"/>
      <c r="M2260" s="245"/>
      <c r="N2260" s="246"/>
      <c r="O2260" s="246"/>
      <c r="P2260" s="246"/>
      <c r="Q2260" s="246"/>
      <c r="R2260" s="246"/>
      <c r="S2260" s="246"/>
      <c r="T2260" s="247"/>
      <c r="AT2260" s="248" t="s">
        <v>158</v>
      </c>
      <c r="AU2260" s="248" t="s">
        <v>84</v>
      </c>
      <c r="AV2260" s="12" t="s">
        <v>84</v>
      </c>
      <c r="AW2260" s="12" t="s">
        <v>35</v>
      </c>
      <c r="AX2260" s="12" t="s">
        <v>72</v>
      </c>
      <c r="AY2260" s="248" t="s">
        <v>147</v>
      </c>
    </row>
    <row r="2261" s="12" customFormat="1">
      <c r="B2261" s="238"/>
      <c r="C2261" s="239"/>
      <c r="D2261" s="225" t="s">
        <v>158</v>
      </c>
      <c r="E2261" s="240" t="s">
        <v>21</v>
      </c>
      <c r="F2261" s="241" t="s">
        <v>2886</v>
      </c>
      <c r="G2261" s="239"/>
      <c r="H2261" s="242">
        <v>4.6580000000000004</v>
      </c>
      <c r="I2261" s="243"/>
      <c r="J2261" s="239"/>
      <c r="K2261" s="239"/>
      <c r="L2261" s="244"/>
      <c r="M2261" s="245"/>
      <c r="N2261" s="246"/>
      <c r="O2261" s="246"/>
      <c r="P2261" s="246"/>
      <c r="Q2261" s="246"/>
      <c r="R2261" s="246"/>
      <c r="S2261" s="246"/>
      <c r="T2261" s="247"/>
      <c r="AT2261" s="248" t="s">
        <v>158</v>
      </c>
      <c r="AU2261" s="248" t="s">
        <v>84</v>
      </c>
      <c r="AV2261" s="12" t="s">
        <v>84</v>
      </c>
      <c r="AW2261" s="12" t="s">
        <v>35</v>
      </c>
      <c r="AX2261" s="12" t="s">
        <v>72</v>
      </c>
      <c r="AY2261" s="248" t="s">
        <v>147</v>
      </c>
    </row>
    <row r="2262" s="12" customFormat="1">
      <c r="B2262" s="238"/>
      <c r="C2262" s="239"/>
      <c r="D2262" s="225" t="s">
        <v>158</v>
      </c>
      <c r="E2262" s="240" t="s">
        <v>21</v>
      </c>
      <c r="F2262" s="241" t="s">
        <v>2887</v>
      </c>
      <c r="G2262" s="239"/>
      <c r="H2262" s="242">
        <v>4.6580000000000004</v>
      </c>
      <c r="I2262" s="243"/>
      <c r="J2262" s="239"/>
      <c r="K2262" s="239"/>
      <c r="L2262" s="244"/>
      <c r="M2262" s="245"/>
      <c r="N2262" s="246"/>
      <c r="O2262" s="246"/>
      <c r="P2262" s="246"/>
      <c r="Q2262" s="246"/>
      <c r="R2262" s="246"/>
      <c r="S2262" s="246"/>
      <c r="T2262" s="247"/>
      <c r="AT2262" s="248" t="s">
        <v>158</v>
      </c>
      <c r="AU2262" s="248" t="s">
        <v>84</v>
      </c>
      <c r="AV2262" s="12" t="s">
        <v>84</v>
      </c>
      <c r="AW2262" s="12" t="s">
        <v>35</v>
      </c>
      <c r="AX2262" s="12" t="s">
        <v>72</v>
      </c>
      <c r="AY2262" s="248" t="s">
        <v>147</v>
      </c>
    </row>
    <row r="2263" s="12" customFormat="1">
      <c r="B2263" s="238"/>
      <c r="C2263" s="239"/>
      <c r="D2263" s="225" t="s">
        <v>158</v>
      </c>
      <c r="E2263" s="240" t="s">
        <v>21</v>
      </c>
      <c r="F2263" s="241" t="s">
        <v>2888</v>
      </c>
      <c r="G2263" s="239"/>
      <c r="H2263" s="242">
        <v>11.794000000000001</v>
      </c>
      <c r="I2263" s="243"/>
      <c r="J2263" s="239"/>
      <c r="K2263" s="239"/>
      <c r="L2263" s="244"/>
      <c r="M2263" s="245"/>
      <c r="N2263" s="246"/>
      <c r="O2263" s="246"/>
      <c r="P2263" s="246"/>
      <c r="Q2263" s="246"/>
      <c r="R2263" s="246"/>
      <c r="S2263" s="246"/>
      <c r="T2263" s="247"/>
      <c r="AT2263" s="248" t="s">
        <v>158</v>
      </c>
      <c r="AU2263" s="248" t="s">
        <v>84</v>
      </c>
      <c r="AV2263" s="12" t="s">
        <v>84</v>
      </c>
      <c r="AW2263" s="12" t="s">
        <v>35</v>
      </c>
      <c r="AX2263" s="12" t="s">
        <v>72</v>
      </c>
      <c r="AY2263" s="248" t="s">
        <v>147</v>
      </c>
    </row>
    <row r="2264" s="13" customFormat="1">
      <c r="B2264" s="249"/>
      <c r="C2264" s="250"/>
      <c r="D2264" s="225" t="s">
        <v>158</v>
      </c>
      <c r="E2264" s="251" t="s">
        <v>21</v>
      </c>
      <c r="F2264" s="252" t="s">
        <v>161</v>
      </c>
      <c r="G2264" s="250"/>
      <c r="H2264" s="253">
        <v>73.468000000000004</v>
      </c>
      <c r="I2264" s="254"/>
      <c r="J2264" s="250"/>
      <c r="K2264" s="250"/>
      <c r="L2264" s="255"/>
      <c r="M2264" s="256"/>
      <c r="N2264" s="257"/>
      <c r="O2264" s="257"/>
      <c r="P2264" s="257"/>
      <c r="Q2264" s="257"/>
      <c r="R2264" s="257"/>
      <c r="S2264" s="257"/>
      <c r="T2264" s="258"/>
      <c r="AT2264" s="259" t="s">
        <v>158</v>
      </c>
      <c r="AU2264" s="259" t="s">
        <v>84</v>
      </c>
      <c r="AV2264" s="13" t="s">
        <v>154</v>
      </c>
      <c r="AW2264" s="13" t="s">
        <v>35</v>
      </c>
      <c r="AX2264" s="13" t="s">
        <v>77</v>
      </c>
      <c r="AY2264" s="259" t="s">
        <v>147</v>
      </c>
    </row>
    <row r="2265" s="1" customFormat="1" ht="16.5" customHeight="1">
      <c r="B2265" s="45"/>
      <c r="C2265" s="213" t="s">
        <v>2889</v>
      </c>
      <c r="D2265" s="213" t="s">
        <v>149</v>
      </c>
      <c r="E2265" s="214" t="s">
        <v>2890</v>
      </c>
      <c r="F2265" s="215" t="s">
        <v>2891</v>
      </c>
      <c r="G2265" s="216" t="s">
        <v>152</v>
      </c>
      <c r="H2265" s="217">
        <v>49.637999999999998</v>
      </c>
      <c r="I2265" s="218"/>
      <c r="J2265" s="219">
        <f>ROUND(I2265*H2265,2)</f>
        <v>0</v>
      </c>
      <c r="K2265" s="215" t="s">
        <v>153</v>
      </c>
      <c r="L2265" s="71"/>
      <c r="M2265" s="220" t="s">
        <v>21</v>
      </c>
      <c r="N2265" s="221" t="s">
        <v>43</v>
      </c>
      <c r="O2265" s="46"/>
      <c r="P2265" s="222">
        <f>O2265*H2265</f>
        <v>0</v>
      </c>
      <c r="Q2265" s="222">
        <v>0.00012</v>
      </c>
      <c r="R2265" s="222">
        <f>Q2265*H2265</f>
        <v>0.0059565599999999996</v>
      </c>
      <c r="S2265" s="222">
        <v>0</v>
      </c>
      <c r="T2265" s="223">
        <f>S2265*H2265</f>
        <v>0</v>
      </c>
      <c r="AR2265" s="23" t="s">
        <v>248</v>
      </c>
      <c r="AT2265" s="23" t="s">
        <v>149</v>
      </c>
      <c r="AU2265" s="23" t="s">
        <v>84</v>
      </c>
      <c r="AY2265" s="23" t="s">
        <v>147</v>
      </c>
      <c r="BE2265" s="224">
        <f>IF(N2265="základní",J2265,0)</f>
        <v>0</v>
      </c>
      <c r="BF2265" s="224">
        <f>IF(N2265="snížená",J2265,0)</f>
        <v>0</v>
      </c>
      <c r="BG2265" s="224">
        <f>IF(N2265="zákl. přenesená",J2265,0)</f>
        <v>0</v>
      </c>
      <c r="BH2265" s="224">
        <f>IF(N2265="sníž. přenesená",J2265,0)</f>
        <v>0</v>
      </c>
      <c r="BI2265" s="224">
        <f>IF(N2265="nulová",J2265,0)</f>
        <v>0</v>
      </c>
      <c r="BJ2265" s="23" t="s">
        <v>77</v>
      </c>
      <c r="BK2265" s="224">
        <f>ROUND(I2265*H2265,2)</f>
        <v>0</v>
      </c>
      <c r="BL2265" s="23" t="s">
        <v>248</v>
      </c>
      <c r="BM2265" s="23" t="s">
        <v>2892</v>
      </c>
    </row>
    <row r="2266" s="11" customFormat="1">
      <c r="B2266" s="228"/>
      <c r="C2266" s="229"/>
      <c r="D2266" s="225" t="s">
        <v>158</v>
      </c>
      <c r="E2266" s="230" t="s">
        <v>21</v>
      </c>
      <c r="F2266" s="231" t="s">
        <v>2893</v>
      </c>
      <c r="G2266" s="229"/>
      <c r="H2266" s="230" t="s">
        <v>21</v>
      </c>
      <c r="I2266" s="232"/>
      <c r="J2266" s="229"/>
      <c r="K2266" s="229"/>
      <c r="L2266" s="233"/>
      <c r="M2266" s="234"/>
      <c r="N2266" s="235"/>
      <c r="O2266" s="235"/>
      <c r="P2266" s="235"/>
      <c r="Q2266" s="235"/>
      <c r="R2266" s="235"/>
      <c r="S2266" s="235"/>
      <c r="T2266" s="236"/>
      <c r="AT2266" s="237" t="s">
        <v>158</v>
      </c>
      <c r="AU2266" s="237" t="s">
        <v>84</v>
      </c>
      <c r="AV2266" s="11" t="s">
        <v>77</v>
      </c>
      <c r="AW2266" s="11" t="s">
        <v>35</v>
      </c>
      <c r="AX2266" s="11" t="s">
        <v>72</v>
      </c>
      <c r="AY2266" s="237" t="s">
        <v>147</v>
      </c>
    </row>
    <row r="2267" s="12" customFormat="1">
      <c r="B2267" s="238"/>
      <c r="C2267" s="239"/>
      <c r="D2267" s="225" t="s">
        <v>158</v>
      </c>
      <c r="E2267" s="240" t="s">
        <v>21</v>
      </c>
      <c r="F2267" s="241" t="s">
        <v>2894</v>
      </c>
      <c r="G2267" s="239"/>
      <c r="H2267" s="242">
        <v>5</v>
      </c>
      <c r="I2267" s="243"/>
      <c r="J2267" s="239"/>
      <c r="K2267" s="239"/>
      <c r="L2267" s="244"/>
      <c r="M2267" s="245"/>
      <c r="N2267" s="246"/>
      <c r="O2267" s="246"/>
      <c r="P2267" s="246"/>
      <c r="Q2267" s="246"/>
      <c r="R2267" s="246"/>
      <c r="S2267" s="246"/>
      <c r="T2267" s="247"/>
      <c r="AT2267" s="248" t="s">
        <v>158</v>
      </c>
      <c r="AU2267" s="248" t="s">
        <v>84</v>
      </c>
      <c r="AV2267" s="12" t="s">
        <v>84</v>
      </c>
      <c r="AW2267" s="12" t="s">
        <v>35</v>
      </c>
      <c r="AX2267" s="12" t="s">
        <v>72</v>
      </c>
      <c r="AY2267" s="248" t="s">
        <v>147</v>
      </c>
    </row>
    <row r="2268" s="12" customFormat="1">
      <c r="B2268" s="238"/>
      <c r="C2268" s="239"/>
      <c r="D2268" s="225" t="s">
        <v>158</v>
      </c>
      <c r="E2268" s="240" t="s">
        <v>21</v>
      </c>
      <c r="F2268" s="241" t="s">
        <v>2895</v>
      </c>
      <c r="G2268" s="239"/>
      <c r="H2268" s="242">
        <v>5</v>
      </c>
      <c r="I2268" s="243"/>
      <c r="J2268" s="239"/>
      <c r="K2268" s="239"/>
      <c r="L2268" s="244"/>
      <c r="M2268" s="245"/>
      <c r="N2268" s="246"/>
      <c r="O2268" s="246"/>
      <c r="P2268" s="246"/>
      <c r="Q2268" s="246"/>
      <c r="R2268" s="246"/>
      <c r="S2268" s="246"/>
      <c r="T2268" s="247"/>
      <c r="AT2268" s="248" t="s">
        <v>158</v>
      </c>
      <c r="AU2268" s="248" t="s">
        <v>84</v>
      </c>
      <c r="AV2268" s="12" t="s">
        <v>84</v>
      </c>
      <c r="AW2268" s="12" t="s">
        <v>35</v>
      </c>
      <c r="AX2268" s="12" t="s">
        <v>72</v>
      </c>
      <c r="AY2268" s="248" t="s">
        <v>147</v>
      </c>
    </row>
    <row r="2269" s="12" customFormat="1">
      <c r="B2269" s="238"/>
      <c r="C2269" s="239"/>
      <c r="D2269" s="225" t="s">
        <v>158</v>
      </c>
      <c r="E2269" s="240" t="s">
        <v>21</v>
      </c>
      <c r="F2269" s="241" t="s">
        <v>2896</v>
      </c>
      <c r="G2269" s="239"/>
      <c r="H2269" s="242">
        <v>1.25</v>
      </c>
      <c r="I2269" s="243"/>
      <c r="J2269" s="239"/>
      <c r="K2269" s="239"/>
      <c r="L2269" s="244"/>
      <c r="M2269" s="245"/>
      <c r="N2269" s="246"/>
      <c r="O2269" s="246"/>
      <c r="P2269" s="246"/>
      <c r="Q2269" s="246"/>
      <c r="R2269" s="246"/>
      <c r="S2269" s="246"/>
      <c r="T2269" s="247"/>
      <c r="AT2269" s="248" t="s">
        <v>158</v>
      </c>
      <c r="AU2269" s="248" t="s">
        <v>84</v>
      </c>
      <c r="AV2269" s="12" t="s">
        <v>84</v>
      </c>
      <c r="AW2269" s="12" t="s">
        <v>35</v>
      </c>
      <c r="AX2269" s="12" t="s">
        <v>72</v>
      </c>
      <c r="AY2269" s="248" t="s">
        <v>147</v>
      </c>
    </row>
    <row r="2270" s="12" customFormat="1">
      <c r="B2270" s="238"/>
      <c r="C2270" s="239"/>
      <c r="D2270" s="225" t="s">
        <v>158</v>
      </c>
      <c r="E2270" s="240" t="s">
        <v>21</v>
      </c>
      <c r="F2270" s="241" t="s">
        <v>2897</v>
      </c>
      <c r="G2270" s="239"/>
      <c r="H2270" s="242">
        <v>2.5</v>
      </c>
      <c r="I2270" s="243"/>
      <c r="J2270" s="239"/>
      <c r="K2270" s="239"/>
      <c r="L2270" s="244"/>
      <c r="M2270" s="245"/>
      <c r="N2270" s="246"/>
      <c r="O2270" s="246"/>
      <c r="P2270" s="246"/>
      <c r="Q2270" s="246"/>
      <c r="R2270" s="246"/>
      <c r="S2270" s="246"/>
      <c r="T2270" s="247"/>
      <c r="AT2270" s="248" t="s">
        <v>158</v>
      </c>
      <c r="AU2270" s="248" t="s">
        <v>84</v>
      </c>
      <c r="AV2270" s="12" t="s">
        <v>84</v>
      </c>
      <c r="AW2270" s="12" t="s">
        <v>35</v>
      </c>
      <c r="AX2270" s="12" t="s">
        <v>72</v>
      </c>
      <c r="AY2270" s="248" t="s">
        <v>147</v>
      </c>
    </row>
    <row r="2271" s="12" customFormat="1">
      <c r="B2271" s="238"/>
      <c r="C2271" s="239"/>
      <c r="D2271" s="225" t="s">
        <v>158</v>
      </c>
      <c r="E2271" s="240" t="s">
        <v>21</v>
      </c>
      <c r="F2271" s="241" t="s">
        <v>2898</v>
      </c>
      <c r="G2271" s="239"/>
      <c r="H2271" s="242">
        <v>4</v>
      </c>
      <c r="I2271" s="243"/>
      <c r="J2271" s="239"/>
      <c r="K2271" s="239"/>
      <c r="L2271" s="244"/>
      <c r="M2271" s="245"/>
      <c r="N2271" s="246"/>
      <c r="O2271" s="246"/>
      <c r="P2271" s="246"/>
      <c r="Q2271" s="246"/>
      <c r="R2271" s="246"/>
      <c r="S2271" s="246"/>
      <c r="T2271" s="247"/>
      <c r="AT2271" s="248" t="s">
        <v>158</v>
      </c>
      <c r="AU2271" s="248" t="s">
        <v>84</v>
      </c>
      <c r="AV2271" s="12" t="s">
        <v>84</v>
      </c>
      <c r="AW2271" s="12" t="s">
        <v>35</v>
      </c>
      <c r="AX2271" s="12" t="s">
        <v>72</v>
      </c>
      <c r="AY2271" s="248" t="s">
        <v>147</v>
      </c>
    </row>
    <row r="2272" s="12" customFormat="1">
      <c r="B2272" s="238"/>
      <c r="C2272" s="239"/>
      <c r="D2272" s="225" t="s">
        <v>158</v>
      </c>
      <c r="E2272" s="240" t="s">
        <v>21</v>
      </c>
      <c r="F2272" s="241" t="s">
        <v>2899</v>
      </c>
      <c r="G2272" s="239"/>
      <c r="H2272" s="242">
        <v>2</v>
      </c>
      <c r="I2272" s="243"/>
      <c r="J2272" s="239"/>
      <c r="K2272" s="239"/>
      <c r="L2272" s="244"/>
      <c r="M2272" s="245"/>
      <c r="N2272" s="246"/>
      <c r="O2272" s="246"/>
      <c r="P2272" s="246"/>
      <c r="Q2272" s="246"/>
      <c r="R2272" s="246"/>
      <c r="S2272" s="246"/>
      <c r="T2272" s="247"/>
      <c r="AT2272" s="248" t="s">
        <v>158</v>
      </c>
      <c r="AU2272" s="248" t="s">
        <v>84</v>
      </c>
      <c r="AV2272" s="12" t="s">
        <v>84</v>
      </c>
      <c r="AW2272" s="12" t="s">
        <v>35</v>
      </c>
      <c r="AX2272" s="12" t="s">
        <v>72</v>
      </c>
      <c r="AY2272" s="248" t="s">
        <v>147</v>
      </c>
    </row>
    <row r="2273" s="12" customFormat="1">
      <c r="B2273" s="238"/>
      <c r="C2273" s="239"/>
      <c r="D2273" s="225" t="s">
        <v>158</v>
      </c>
      <c r="E2273" s="240" t="s">
        <v>21</v>
      </c>
      <c r="F2273" s="241" t="s">
        <v>2900</v>
      </c>
      <c r="G2273" s="239"/>
      <c r="H2273" s="242">
        <v>1.25</v>
      </c>
      <c r="I2273" s="243"/>
      <c r="J2273" s="239"/>
      <c r="K2273" s="239"/>
      <c r="L2273" s="244"/>
      <c r="M2273" s="245"/>
      <c r="N2273" s="246"/>
      <c r="O2273" s="246"/>
      <c r="P2273" s="246"/>
      <c r="Q2273" s="246"/>
      <c r="R2273" s="246"/>
      <c r="S2273" s="246"/>
      <c r="T2273" s="247"/>
      <c r="AT2273" s="248" t="s">
        <v>158</v>
      </c>
      <c r="AU2273" s="248" t="s">
        <v>84</v>
      </c>
      <c r="AV2273" s="12" t="s">
        <v>84</v>
      </c>
      <c r="AW2273" s="12" t="s">
        <v>35</v>
      </c>
      <c r="AX2273" s="12" t="s">
        <v>72</v>
      </c>
      <c r="AY2273" s="248" t="s">
        <v>147</v>
      </c>
    </row>
    <row r="2274" s="12" customFormat="1">
      <c r="B2274" s="238"/>
      <c r="C2274" s="239"/>
      <c r="D2274" s="225" t="s">
        <v>158</v>
      </c>
      <c r="E2274" s="240" t="s">
        <v>21</v>
      </c>
      <c r="F2274" s="241" t="s">
        <v>2901</v>
      </c>
      <c r="G2274" s="239"/>
      <c r="H2274" s="242">
        <v>1.25</v>
      </c>
      <c r="I2274" s="243"/>
      <c r="J2274" s="239"/>
      <c r="K2274" s="239"/>
      <c r="L2274" s="244"/>
      <c r="M2274" s="245"/>
      <c r="N2274" s="246"/>
      <c r="O2274" s="246"/>
      <c r="P2274" s="246"/>
      <c r="Q2274" s="246"/>
      <c r="R2274" s="246"/>
      <c r="S2274" s="246"/>
      <c r="T2274" s="247"/>
      <c r="AT2274" s="248" t="s">
        <v>158</v>
      </c>
      <c r="AU2274" s="248" t="s">
        <v>84</v>
      </c>
      <c r="AV2274" s="12" t="s">
        <v>84</v>
      </c>
      <c r="AW2274" s="12" t="s">
        <v>35</v>
      </c>
      <c r="AX2274" s="12" t="s">
        <v>72</v>
      </c>
      <c r="AY2274" s="248" t="s">
        <v>147</v>
      </c>
    </row>
    <row r="2275" s="12" customFormat="1">
      <c r="B2275" s="238"/>
      <c r="C2275" s="239"/>
      <c r="D2275" s="225" t="s">
        <v>158</v>
      </c>
      <c r="E2275" s="240" t="s">
        <v>21</v>
      </c>
      <c r="F2275" s="241" t="s">
        <v>2902</v>
      </c>
      <c r="G2275" s="239"/>
      <c r="H2275" s="242">
        <v>1.25</v>
      </c>
      <c r="I2275" s="243"/>
      <c r="J2275" s="239"/>
      <c r="K2275" s="239"/>
      <c r="L2275" s="244"/>
      <c r="M2275" s="245"/>
      <c r="N2275" s="246"/>
      <c r="O2275" s="246"/>
      <c r="P2275" s="246"/>
      <c r="Q2275" s="246"/>
      <c r="R2275" s="246"/>
      <c r="S2275" s="246"/>
      <c r="T2275" s="247"/>
      <c r="AT2275" s="248" t="s">
        <v>158</v>
      </c>
      <c r="AU2275" s="248" t="s">
        <v>84</v>
      </c>
      <c r="AV2275" s="12" t="s">
        <v>84</v>
      </c>
      <c r="AW2275" s="12" t="s">
        <v>35</v>
      </c>
      <c r="AX2275" s="12" t="s">
        <v>72</v>
      </c>
      <c r="AY2275" s="248" t="s">
        <v>147</v>
      </c>
    </row>
    <row r="2276" s="12" customFormat="1">
      <c r="B2276" s="238"/>
      <c r="C2276" s="239"/>
      <c r="D2276" s="225" t="s">
        <v>158</v>
      </c>
      <c r="E2276" s="240" t="s">
        <v>21</v>
      </c>
      <c r="F2276" s="241" t="s">
        <v>2903</v>
      </c>
      <c r="G2276" s="239"/>
      <c r="H2276" s="242">
        <v>16</v>
      </c>
      <c r="I2276" s="243"/>
      <c r="J2276" s="239"/>
      <c r="K2276" s="239"/>
      <c r="L2276" s="244"/>
      <c r="M2276" s="245"/>
      <c r="N2276" s="246"/>
      <c r="O2276" s="246"/>
      <c r="P2276" s="246"/>
      <c r="Q2276" s="246"/>
      <c r="R2276" s="246"/>
      <c r="S2276" s="246"/>
      <c r="T2276" s="247"/>
      <c r="AT2276" s="248" t="s">
        <v>158</v>
      </c>
      <c r="AU2276" s="248" t="s">
        <v>84</v>
      </c>
      <c r="AV2276" s="12" t="s">
        <v>84</v>
      </c>
      <c r="AW2276" s="12" t="s">
        <v>35</v>
      </c>
      <c r="AX2276" s="12" t="s">
        <v>72</v>
      </c>
      <c r="AY2276" s="248" t="s">
        <v>147</v>
      </c>
    </row>
    <row r="2277" s="12" customFormat="1">
      <c r="B2277" s="238"/>
      <c r="C2277" s="239"/>
      <c r="D2277" s="225" t="s">
        <v>158</v>
      </c>
      <c r="E2277" s="240" t="s">
        <v>21</v>
      </c>
      <c r="F2277" s="241" t="s">
        <v>2904</v>
      </c>
      <c r="G2277" s="239"/>
      <c r="H2277" s="242">
        <v>5.1749999999999998</v>
      </c>
      <c r="I2277" s="243"/>
      <c r="J2277" s="239"/>
      <c r="K2277" s="239"/>
      <c r="L2277" s="244"/>
      <c r="M2277" s="245"/>
      <c r="N2277" s="246"/>
      <c r="O2277" s="246"/>
      <c r="P2277" s="246"/>
      <c r="Q2277" s="246"/>
      <c r="R2277" s="246"/>
      <c r="S2277" s="246"/>
      <c r="T2277" s="247"/>
      <c r="AT2277" s="248" t="s">
        <v>158</v>
      </c>
      <c r="AU2277" s="248" t="s">
        <v>84</v>
      </c>
      <c r="AV2277" s="12" t="s">
        <v>84</v>
      </c>
      <c r="AW2277" s="12" t="s">
        <v>35</v>
      </c>
      <c r="AX2277" s="12" t="s">
        <v>72</v>
      </c>
      <c r="AY2277" s="248" t="s">
        <v>147</v>
      </c>
    </row>
    <row r="2278" s="12" customFormat="1">
      <c r="B2278" s="238"/>
      <c r="C2278" s="239"/>
      <c r="D2278" s="225" t="s">
        <v>158</v>
      </c>
      <c r="E2278" s="240" t="s">
        <v>21</v>
      </c>
      <c r="F2278" s="241" t="s">
        <v>2877</v>
      </c>
      <c r="G2278" s="239"/>
      <c r="H2278" s="242">
        <v>4.9630000000000001</v>
      </c>
      <c r="I2278" s="243"/>
      <c r="J2278" s="239"/>
      <c r="K2278" s="239"/>
      <c r="L2278" s="244"/>
      <c r="M2278" s="245"/>
      <c r="N2278" s="246"/>
      <c r="O2278" s="246"/>
      <c r="P2278" s="246"/>
      <c r="Q2278" s="246"/>
      <c r="R2278" s="246"/>
      <c r="S2278" s="246"/>
      <c r="T2278" s="247"/>
      <c r="AT2278" s="248" t="s">
        <v>158</v>
      </c>
      <c r="AU2278" s="248" t="s">
        <v>84</v>
      </c>
      <c r="AV2278" s="12" t="s">
        <v>84</v>
      </c>
      <c r="AW2278" s="12" t="s">
        <v>35</v>
      </c>
      <c r="AX2278" s="12" t="s">
        <v>72</v>
      </c>
      <c r="AY2278" s="248" t="s">
        <v>147</v>
      </c>
    </row>
    <row r="2279" s="13" customFormat="1">
      <c r="B2279" s="249"/>
      <c r="C2279" s="250"/>
      <c r="D2279" s="225" t="s">
        <v>158</v>
      </c>
      <c r="E2279" s="251" t="s">
        <v>21</v>
      </c>
      <c r="F2279" s="252" t="s">
        <v>161</v>
      </c>
      <c r="G2279" s="250"/>
      <c r="H2279" s="253">
        <v>49.637999999999998</v>
      </c>
      <c r="I2279" s="254"/>
      <c r="J2279" s="250"/>
      <c r="K2279" s="250"/>
      <c r="L2279" s="255"/>
      <c r="M2279" s="256"/>
      <c r="N2279" s="257"/>
      <c r="O2279" s="257"/>
      <c r="P2279" s="257"/>
      <c r="Q2279" s="257"/>
      <c r="R2279" s="257"/>
      <c r="S2279" s="257"/>
      <c r="T2279" s="258"/>
      <c r="AT2279" s="259" t="s">
        <v>158</v>
      </c>
      <c r="AU2279" s="259" t="s">
        <v>84</v>
      </c>
      <c r="AV2279" s="13" t="s">
        <v>154</v>
      </c>
      <c r="AW2279" s="13" t="s">
        <v>35</v>
      </c>
      <c r="AX2279" s="13" t="s">
        <v>77</v>
      </c>
      <c r="AY2279" s="259" t="s">
        <v>147</v>
      </c>
    </row>
    <row r="2280" s="1" customFormat="1" ht="25.5" customHeight="1">
      <c r="B2280" s="45"/>
      <c r="C2280" s="213" t="s">
        <v>2905</v>
      </c>
      <c r="D2280" s="213" t="s">
        <v>149</v>
      </c>
      <c r="E2280" s="214" t="s">
        <v>2906</v>
      </c>
      <c r="F2280" s="215" t="s">
        <v>2907</v>
      </c>
      <c r="G2280" s="216" t="s">
        <v>152</v>
      </c>
      <c r="H2280" s="217">
        <v>49.637999999999998</v>
      </c>
      <c r="I2280" s="218"/>
      <c r="J2280" s="219">
        <f>ROUND(I2280*H2280,2)</f>
        <v>0</v>
      </c>
      <c r="K2280" s="215" t="s">
        <v>153</v>
      </c>
      <c r="L2280" s="71"/>
      <c r="M2280" s="220" t="s">
        <v>21</v>
      </c>
      <c r="N2280" s="221" t="s">
        <v>43</v>
      </c>
      <c r="O2280" s="46"/>
      <c r="P2280" s="222">
        <f>O2280*H2280</f>
        <v>0</v>
      </c>
      <c r="Q2280" s="222">
        <v>0.00012</v>
      </c>
      <c r="R2280" s="222">
        <f>Q2280*H2280</f>
        <v>0.0059565599999999996</v>
      </c>
      <c r="S2280" s="222">
        <v>0</v>
      </c>
      <c r="T2280" s="223">
        <f>S2280*H2280</f>
        <v>0</v>
      </c>
      <c r="AR2280" s="23" t="s">
        <v>248</v>
      </c>
      <c r="AT2280" s="23" t="s">
        <v>149</v>
      </c>
      <c r="AU2280" s="23" t="s">
        <v>84</v>
      </c>
      <c r="AY2280" s="23" t="s">
        <v>147</v>
      </c>
      <c r="BE2280" s="224">
        <f>IF(N2280="základní",J2280,0)</f>
        <v>0</v>
      </c>
      <c r="BF2280" s="224">
        <f>IF(N2280="snížená",J2280,0)</f>
        <v>0</v>
      </c>
      <c r="BG2280" s="224">
        <f>IF(N2280="zákl. přenesená",J2280,0)</f>
        <v>0</v>
      </c>
      <c r="BH2280" s="224">
        <f>IF(N2280="sníž. přenesená",J2280,0)</f>
        <v>0</v>
      </c>
      <c r="BI2280" s="224">
        <f>IF(N2280="nulová",J2280,0)</f>
        <v>0</v>
      </c>
      <c r="BJ2280" s="23" t="s">
        <v>77</v>
      </c>
      <c r="BK2280" s="224">
        <f>ROUND(I2280*H2280,2)</f>
        <v>0</v>
      </c>
      <c r="BL2280" s="23" t="s">
        <v>248</v>
      </c>
      <c r="BM2280" s="23" t="s">
        <v>2908</v>
      </c>
    </row>
    <row r="2281" s="11" customFormat="1">
      <c r="B2281" s="228"/>
      <c r="C2281" s="229"/>
      <c r="D2281" s="225" t="s">
        <v>158</v>
      </c>
      <c r="E2281" s="230" t="s">
        <v>21</v>
      </c>
      <c r="F2281" s="231" t="s">
        <v>2893</v>
      </c>
      <c r="G2281" s="229"/>
      <c r="H2281" s="230" t="s">
        <v>21</v>
      </c>
      <c r="I2281" s="232"/>
      <c r="J2281" s="229"/>
      <c r="K2281" s="229"/>
      <c r="L2281" s="233"/>
      <c r="M2281" s="234"/>
      <c r="N2281" s="235"/>
      <c r="O2281" s="235"/>
      <c r="P2281" s="235"/>
      <c r="Q2281" s="235"/>
      <c r="R2281" s="235"/>
      <c r="S2281" s="235"/>
      <c r="T2281" s="236"/>
      <c r="AT2281" s="237" t="s">
        <v>158</v>
      </c>
      <c r="AU2281" s="237" t="s">
        <v>84</v>
      </c>
      <c r="AV2281" s="11" t="s">
        <v>77</v>
      </c>
      <c r="AW2281" s="11" t="s">
        <v>35</v>
      </c>
      <c r="AX2281" s="11" t="s">
        <v>72</v>
      </c>
      <c r="AY2281" s="237" t="s">
        <v>147</v>
      </c>
    </row>
    <row r="2282" s="12" customFormat="1">
      <c r="B2282" s="238"/>
      <c r="C2282" s="239"/>
      <c r="D2282" s="225" t="s">
        <v>158</v>
      </c>
      <c r="E2282" s="240" t="s">
        <v>21</v>
      </c>
      <c r="F2282" s="241" t="s">
        <v>2894</v>
      </c>
      <c r="G2282" s="239"/>
      <c r="H2282" s="242">
        <v>5</v>
      </c>
      <c r="I2282" s="243"/>
      <c r="J2282" s="239"/>
      <c r="K2282" s="239"/>
      <c r="L2282" s="244"/>
      <c r="M2282" s="245"/>
      <c r="N2282" s="246"/>
      <c r="O2282" s="246"/>
      <c r="P2282" s="246"/>
      <c r="Q2282" s="246"/>
      <c r="R2282" s="246"/>
      <c r="S2282" s="246"/>
      <c r="T2282" s="247"/>
      <c r="AT2282" s="248" t="s">
        <v>158</v>
      </c>
      <c r="AU2282" s="248" t="s">
        <v>84</v>
      </c>
      <c r="AV2282" s="12" t="s">
        <v>84</v>
      </c>
      <c r="AW2282" s="12" t="s">
        <v>35</v>
      </c>
      <c r="AX2282" s="12" t="s">
        <v>72</v>
      </c>
      <c r="AY2282" s="248" t="s">
        <v>147</v>
      </c>
    </row>
    <row r="2283" s="12" customFormat="1">
      <c r="B2283" s="238"/>
      <c r="C2283" s="239"/>
      <c r="D2283" s="225" t="s">
        <v>158</v>
      </c>
      <c r="E2283" s="240" t="s">
        <v>21</v>
      </c>
      <c r="F2283" s="241" t="s">
        <v>2895</v>
      </c>
      <c r="G2283" s="239"/>
      <c r="H2283" s="242">
        <v>5</v>
      </c>
      <c r="I2283" s="243"/>
      <c r="J2283" s="239"/>
      <c r="K2283" s="239"/>
      <c r="L2283" s="244"/>
      <c r="M2283" s="245"/>
      <c r="N2283" s="246"/>
      <c r="O2283" s="246"/>
      <c r="P2283" s="246"/>
      <c r="Q2283" s="246"/>
      <c r="R2283" s="246"/>
      <c r="S2283" s="246"/>
      <c r="T2283" s="247"/>
      <c r="AT2283" s="248" t="s">
        <v>158</v>
      </c>
      <c r="AU2283" s="248" t="s">
        <v>84</v>
      </c>
      <c r="AV2283" s="12" t="s">
        <v>84</v>
      </c>
      <c r="AW2283" s="12" t="s">
        <v>35</v>
      </c>
      <c r="AX2283" s="12" t="s">
        <v>72</v>
      </c>
      <c r="AY2283" s="248" t="s">
        <v>147</v>
      </c>
    </row>
    <row r="2284" s="12" customFormat="1">
      <c r="B2284" s="238"/>
      <c r="C2284" s="239"/>
      <c r="D2284" s="225" t="s">
        <v>158</v>
      </c>
      <c r="E2284" s="240" t="s">
        <v>21</v>
      </c>
      <c r="F2284" s="241" t="s">
        <v>2896</v>
      </c>
      <c r="G2284" s="239"/>
      <c r="H2284" s="242">
        <v>1.25</v>
      </c>
      <c r="I2284" s="243"/>
      <c r="J2284" s="239"/>
      <c r="K2284" s="239"/>
      <c r="L2284" s="244"/>
      <c r="M2284" s="245"/>
      <c r="N2284" s="246"/>
      <c r="O2284" s="246"/>
      <c r="P2284" s="246"/>
      <c r="Q2284" s="246"/>
      <c r="R2284" s="246"/>
      <c r="S2284" s="246"/>
      <c r="T2284" s="247"/>
      <c r="AT2284" s="248" t="s">
        <v>158</v>
      </c>
      <c r="AU2284" s="248" t="s">
        <v>84</v>
      </c>
      <c r="AV2284" s="12" t="s">
        <v>84</v>
      </c>
      <c r="AW2284" s="12" t="s">
        <v>35</v>
      </c>
      <c r="AX2284" s="12" t="s">
        <v>72</v>
      </c>
      <c r="AY2284" s="248" t="s">
        <v>147</v>
      </c>
    </row>
    <row r="2285" s="12" customFormat="1">
      <c r="B2285" s="238"/>
      <c r="C2285" s="239"/>
      <c r="D2285" s="225" t="s">
        <v>158</v>
      </c>
      <c r="E2285" s="240" t="s">
        <v>21</v>
      </c>
      <c r="F2285" s="241" t="s">
        <v>2897</v>
      </c>
      <c r="G2285" s="239"/>
      <c r="H2285" s="242">
        <v>2.5</v>
      </c>
      <c r="I2285" s="243"/>
      <c r="J2285" s="239"/>
      <c r="K2285" s="239"/>
      <c r="L2285" s="244"/>
      <c r="M2285" s="245"/>
      <c r="N2285" s="246"/>
      <c r="O2285" s="246"/>
      <c r="P2285" s="246"/>
      <c r="Q2285" s="246"/>
      <c r="R2285" s="246"/>
      <c r="S2285" s="246"/>
      <c r="T2285" s="247"/>
      <c r="AT2285" s="248" t="s">
        <v>158</v>
      </c>
      <c r="AU2285" s="248" t="s">
        <v>84</v>
      </c>
      <c r="AV2285" s="12" t="s">
        <v>84</v>
      </c>
      <c r="AW2285" s="12" t="s">
        <v>35</v>
      </c>
      <c r="AX2285" s="12" t="s">
        <v>72</v>
      </c>
      <c r="AY2285" s="248" t="s">
        <v>147</v>
      </c>
    </row>
    <row r="2286" s="12" customFormat="1">
      <c r="B2286" s="238"/>
      <c r="C2286" s="239"/>
      <c r="D2286" s="225" t="s">
        <v>158</v>
      </c>
      <c r="E2286" s="240" t="s">
        <v>21</v>
      </c>
      <c r="F2286" s="241" t="s">
        <v>2898</v>
      </c>
      <c r="G2286" s="239"/>
      <c r="H2286" s="242">
        <v>4</v>
      </c>
      <c r="I2286" s="243"/>
      <c r="J2286" s="239"/>
      <c r="K2286" s="239"/>
      <c r="L2286" s="244"/>
      <c r="M2286" s="245"/>
      <c r="N2286" s="246"/>
      <c r="O2286" s="246"/>
      <c r="P2286" s="246"/>
      <c r="Q2286" s="246"/>
      <c r="R2286" s="246"/>
      <c r="S2286" s="246"/>
      <c r="T2286" s="247"/>
      <c r="AT2286" s="248" t="s">
        <v>158</v>
      </c>
      <c r="AU2286" s="248" t="s">
        <v>84</v>
      </c>
      <c r="AV2286" s="12" t="s">
        <v>84</v>
      </c>
      <c r="AW2286" s="12" t="s">
        <v>35</v>
      </c>
      <c r="AX2286" s="12" t="s">
        <v>72</v>
      </c>
      <c r="AY2286" s="248" t="s">
        <v>147</v>
      </c>
    </row>
    <row r="2287" s="12" customFormat="1">
      <c r="B2287" s="238"/>
      <c r="C2287" s="239"/>
      <c r="D2287" s="225" t="s">
        <v>158</v>
      </c>
      <c r="E2287" s="240" t="s">
        <v>21</v>
      </c>
      <c r="F2287" s="241" t="s">
        <v>2899</v>
      </c>
      <c r="G2287" s="239"/>
      <c r="H2287" s="242">
        <v>2</v>
      </c>
      <c r="I2287" s="243"/>
      <c r="J2287" s="239"/>
      <c r="K2287" s="239"/>
      <c r="L2287" s="244"/>
      <c r="M2287" s="245"/>
      <c r="N2287" s="246"/>
      <c r="O2287" s="246"/>
      <c r="P2287" s="246"/>
      <c r="Q2287" s="246"/>
      <c r="R2287" s="246"/>
      <c r="S2287" s="246"/>
      <c r="T2287" s="247"/>
      <c r="AT2287" s="248" t="s">
        <v>158</v>
      </c>
      <c r="AU2287" s="248" t="s">
        <v>84</v>
      </c>
      <c r="AV2287" s="12" t="s">
        <v>84</v>
      </c>
      <c r="AW2287" s="12" t="s">
        <v>35</v>
      </c>
      <c r="AX2287" s="12" t="s">
        <v>72</v>
      </c>
      <c r="AY2287" s="248" t="s">
        <v>147</v>
      </c>
    </row>
    <row r="2288" s="12" customFormat="1">
      <c r="B2288" s="238"/>
      <c r="C2288" s="239"/>
      <c r="D2288" s="225" t="s">
        <v>158</v>
      </c>
      <c r="E2288" s="240" t="s">
        <v>21</v>
      </c>
      <c r="F2288" s="241" t="s">
        <v>2900</v>
      </c>
      <c r="G2288" s="239"/>
      <c r="H2288" s="242">
        <v>1.25</v>
      </c>
      <c r="I2288" s="243"/>
      <c r="J2288" s="239"/>
      <c r="K2288" s="239"/>
      <c r="L2288" s="244"/>
      <c r="M2288" s="245"/>
      <c r="N2288" s="246"/>
      <c r="O2288" s="246"/>
      <c r="P2288" s="246"/>
      <c r="Q2288" s="246"/>
      <c r="R2288" s="246"/>
      <c r="S2288" s="246"/>
      <c r="T2288" s="247"/>
      <c r="AT2288" s="248" t="s">
        <v>158</v>
      </c>
      <c r="AU2288" s="248" t="s">
        <v>84</v>
      </c>
      <c r="AV2288" s="12" t="s">
        <v>84</v>
      </c>
      <c r="AW2288" s="12" t="s">
        <v>35</v>
      </c>
      <c r="AX2288" s="12" t="s">
        <v>72</v>
      </c>
      <c r="AY2288" s="248" t="s">
        <v>147</v>
      </c>
    </row>
    <row r="2289" s="12" customFormat="1">
      <c r="B2289" s="238"/>
      <c r="C2289" s="239"/>
      <c r="D2289" s="225" t="s">
        <v>158</v>
      </c>
      <c r="E2289" s="240" t="s">
        <v>21</v>
      </c>
      <c r="F2289" s="241" t="s">
        <v>2901</v>
      </c>
      <c r="G2289" s="239"/>
      <c r="H2289" s="242">
        <v>1.25</v>
      </c>
      <c r="I2289" s="243"/>
      <c r="J2289" s="239"/>
      <c r="K2289" s="239"/>
      <c r="L2289" s="244"/>
      <c r="M2289" s="245"/>
      <c r="N2289" s="246"/>
      <c r="O2289" s="246"/>
      <c r="P2289" s="246"/>
      <c r="Q2289" s="246"/>
      <c r="R2289" s="246"/>
      <c r="S2289" s="246"/>
      <c r="T2289" s="247"/>
      <c r="AT2289" s="248" t="s">
        <v>158</v>
      </c>
      <c r="AU2289" s="248" t="s">
        <v>84</v>
      </c>
      <c r="AV2289" s="12" t="s">
        <v>84</v>
      </c>
      <c r="AW2289" s="12" t="s">
        <v>35</v>
      </c>
      <c r="AX2289" s="12" t="s">
        <v>72</v>
      </c>
      <c r="AY2289" s="248" t="s">
        <v>147</v>
      </c>
    </row>
    <row r="2290" s="12" customFormat="1">
      <c r="B2290" s="238"/>
      <c r="C2290" s="239"/>
      <c r="D2290" s="225" t="s">
        <v>158</v>
      </c>
      <c r="E2290" s="240" t="s">
        <v>21</v>
      </c>
      <c r="F2290" s="241" t="s">
        <v>2902</v>
      </c>
      <c r="G2290" s="239"/>
      <c r="H2290" s="242">
        <v>1.25</v>
      </c>
      <c r="I2290" s="243"/>
      <c r="J2290" s="239"/>
      <c r="K2290" s="239"/>
      <c r="L2290" s="244"/>
      <c r="M2290" s="245"/>
      <c r="N2290" s="246"/>
      <c r="O2290" s="246"/>
      <c r="P2290" s="246"/>
      <c r="Q2290" s="246"/>
      <c r="R2290" s="246"/>
      <c r="S2290" s="246"/>
      <c r="T2290" s="247"/>
      <c r="AT2290" s="248" t="s">
        <v>158</v>
      </c>
      <c r="AU2290" s="248" t="s">
        <v>84</v>
      </c>
      <c r="AV2290" s="12" t="s">
        <v>84</v>
      </c>
      <c r="AW2290" s="12" t="s">
        <v>35</v>
      </c>
      <c r="AX2290" s="12" t="s">
        <v>72</v>
      </c>
      <c r="AY2290" s="248" t="s">
        <v>147</v>
      </c>
    </row>
    <row r="2291" s="12" customFormat="1">
      <c r="B2291" s="238"/>
      <c r="C2291" s="239"/>
      <c r="D2291" s="225" t="s">
        <v>158</v>
      </c>
      <c r="E2291" s="240" t="s">
        <v>21</v>
      </c>
      <c r="F2291" s="241" t="s">
        <v>2903</v>
      </c>
      <c r="G2291" s="239"/>
      <c r="H2291" s="242">
        <v>16</v>
      </c>
      <c r="I2291" s="243"/>
      <c r="J2291" s="239"/>
      <c r="K2291" s="239"/>
      <c r="L2291" s="244"/>
      <c r="M2291" s="245"/>
      <c r="N2291" s="246"/>
      <c r="O2291" s="246"/>
      <c r="P2291" s="246"/>
      <c r="Q2291" s="246"/>
      <c r="R2291" s="246"/>
      <c r="S2291" s="246"/>
      <c r="T2291" s="247"/>
      <c r="AT2291" s="248" t="s">
        <v>158</v>
      </c>
      <c r="AU2291" s="248" t="s">
        <v>84</v>
      </c>
      <c r="AV2291" s="12" t="s">
        <v>84</v>
      </c>
      <c r="AW2291" s="12" t="s">
        <v>35</v>
      </c>
      <c r="AX2291" s="12" t="s">
        <v>72</v>
      </c>
      <c r="AY2291" s="248" t="s">
        <v>147</v>
      </c>
    </row>
    <row r="2292" s="12" customFormat="1">
      <c r="B2292" s="238"/>
      <c r="C2292" s="239"/>
      <c r="D2292" s="225" t="s">
        <v>158</v>
      </c>
      <c r="E2292" s="240" t="s">
        <v>21</v>
      </c>
      <c r="F2292" s="241" t="s">
        <v>2904</v>
      </c>
      <c r="G2292" s="239"/>
      <c r="H2292" s="242">
        <v>5.1749999999999998</v>
      </c>
      <c r="I2292" s="243"/>
      <c r="J2292" s="239"/>
      <c r="K2292" s="239"/>
      <c r="L2292" s="244"/>
      <c r="M2292" s="245"/>
      <c r="N2292" s="246"/>
      <c r="O2292" s="246"/>
      <c r="P2292" s="246"/>
      <c r="Q2292" s="246"/>
      <c r="R2292" s="246"/>
      <c r="S2292" s="246"/>
      <c r="T2292" s="247"/>
      <c r="AT2292" s="248" t="s">
        <v>158</v>
      </c>
      <c r="AU2292" s="248" t="s">
        <v>84</v>
      </c>
      <c r="AV2292" s="12" t="s">
        <v>84</v>
      </c>
      <c r="AW2292" s="12" t="s">
        <v>35</v>
      </c>
      <c r="AX2292" s="12" t="s">
        <v>72</v>
      </c>
      <c r="AY2292" s="248" t="s">
        <v>147</v>
      </c>
    </row>
    <row r="2293" s="12" customFormat="1">
      <c r="B2293" s="238"/>
      <c r="C2293" s="239"/>
      <c r="D2293" s="225" t="s">
        <v>158</v>
      </c>
      <c r="E2293" s="240" t="s">
        <v>21</v>
      </c>
      <c r="F2293" s="241" t="s">
        <v>2877</v>
      </c>
      <c r="G2293" s="239"/>
      <c r="H2293" s="242">
        <v>4.9630000000000001</v>
      </c>
      <c r="I2293" s="243"/>
      <c r="J2293" s="239"/>
      <c r="K2293" s="239"/>
      <c r="L2293" s="244"/>
      <c r="M2293" s="245"/>
      <c r="N2293" s="246"/>
      <c r="O2293" s="246"/>
      <c r="P2293" s="246"/>
      <c r="Q2293" s="246"/>
      <c r="R2293" s="246"/>
      <c r="S2293" s="246"/>
      <c r="T2293" s="247"/>
      <c r="AT2293" s="248" t="s">
        <v>158</v>
      </c>
      <c r="AU2293" s="248" t="s">
        <v>84</v>
      </c>
      <c r="AV2293" s="12" t="s">
        <v>84</v>
      </c>
      <c r="AW2293" s="12" t="s">
        <v>35</v>
      </c>
      <c r="AX2293" s="12" t="s">
        <v>72</v>
      </c>
      <c r="AY2293" s="248" t="s">
        <v>147</v>
      </c>
    </row>
    <row r="2294" s="13" customFormat="1">
      <c r="B2294" s="249"/>
      <c r="C2294" s="250"/>
      <c r="D2294" s="225" t="s">
        <v>158</v>
      </c>
      <c r="E2294" s="251" t="s">
        <v>21</v>
      </c>
      <c r="F2294" s="252" t="s">
        <v>161</v>
      </c>
      <c r="G2294" s="250"/>
      <c r="H2294" s="253">
        <v>49.637999999999998</v>
      </c>
      <c r="I2294" s="254"/>
      <c r="J2294" s="250"/>
      <c r="K2294" s="250"/>
      <c r="L2294" s="255"/>
      <c r="M2294" s="256"/>
      <c r="N2294" s="257"/>
      <c r="O2294" s="257"/>
      <c r="P2294" s="257"/>
      <c r="Q2294" s="257"/>
      <c r="R2294" s="257"/>
      <c r="S2294" s="257"/>
      <c r="T2294" s="258"/>
      <c r="AT2294" s="259" t="s">
        <v>158</v>
      </c>
      <c r="AU2294" s="259" t="s">
        <v>84</v>
      </c>
      <c r="AV2294" s="13" t="s">
        <v>154</v>
      </c>
      <c r="AW2294" s="13" t="s">
        <v>35</v>
      </c>
      <c r="AX2294" s="13" t="s">
        <v>77</v>
      </c>
      <c r="AY2294" s="259" t="s">
        <v>147</v>
      </c>
    </row>
    <row r="2295" s="1" customFormat="1" ht="16.5" customHeight="1">
      <c r="B2295" s="45"/>
      <c r="C2295" s="213" t="s">
        <v>2909</v>
      </c>
      <c r="D2295" s="213" t="s">
        <v>149</v>
      </c>
      <c r="E2295" s="214" t="s">
        <v>2910</v>
      </c>
      <c r="F2295" s="215" t="s">
        <v>2911</v>
      </c>
      <c r="G2295" s="216" t="s">
        <v>152</v>
      </c>
      <c r="H2295" s="217">
        <v>47.219999999999999</v>
      </c>
      <c r="I2295" s="218"/>
      <c r="J2295" s="219">
        <f>ROUND(I2295*H2295,2)</f>
        <v>0</v>
      </c>
      <c r="K2295" s="215" t="s">
        <v>153</v>
      </c>
      <c r="L2295" s="71"/>
      <c r="M2295" s="220" t="s">
        <v>21</v>
      </c>
      <c r="N2295" s="221" t="s">
        <v>43</v>
      </c>
      <c r="O2295" s="46"/>
      <c r="P2295" s="222">
        <f>O2295*H2295</f>
        <v>0</v>
      </c>
      <c r="Q2295" s="222">
        <v>0</v>
      </c>
      <c r="R2295" s="222">
        <f>Q2295*H2295</f>
        <v>0</v>
      </c>
      <c r="S2295" s="222">
        <v>0</v>
      </c>
      <c r="T2295" s="223">
        <f>S2295*H2295</f>
        <v>0</v>
      </c>
      <c r="AR2295" s="23" t="s">
        <v>248</v>
      </c>
      <c r="AT2295" s="23" t="s">
        <v>149</v>
      </c>
      <c r="AU2295" s="23" t="s">
        <v>84</v>
      </c>
      <c r="AY2295" s="23" t="s">
        <v>147</v>
      </c>
      <c r="BE2295" s="224">
        <f>IF(N2295="základní",J2295,0)</f>
        <v>0</v>
      </c>
      <c r="BF2295" s="224">
        <f>IF(N2295="snížená",J2295,0)</f>
        <v>0</v>
      </c>
      <c r="BG2295" s="224">
        <f>IF(N2295="zákl. přenesená",J2295,0)</f>
        <v>0</v>
      </c>
      <c r="BH2295" s="224">
        <f>IF(N2295="sníž. přenesená",J2295,0)</f>
        <v>0</v>
      </c>
      <c r="BI2295" s="224">
        <f>IF(N2295="nulová",J2295,0)</f>
        <v>0</v>
      </c>
      <c r="BJ2295" s="23" t="s">
        <v>77</v>
      </c>
      <c r="BK2295" s="224">
        <f>ROUND(I2295*H2295,2)</f>
        <v>0</v>
      </c>
      <c r="BL2295" s="23" t="s">
        <v>248</v>
      </c>
      <c r="BM2295" s="23" t="s">
        <v>2912</v>
      </c>
    </row>
    <row r="2296" s="11" customFormat="1">
      <c r="B2296" s="228"/>
      <c r="C2296" s="229"/>
      <c r="D2296" s="225" t="s">
        <v>158</v>
      </c>
      <c r="E2296" s="230" t="s">
        <v>21</v>
      </c>
      <c r="F2296" s="231" t="s">
        <v>485</v>
      </c>
      <c r="G2296" s="229"/>
      <c r="H2296" s="230" t="s">
        <v>21</v>
      </c>
      <c r="I2296" s="232"/>
      <c r="J2296" s="229"/>
      <c r="K2296" s="229"/>
      <c r="L2296" s="233"/>
      <c r="M2296" s="234"/>
      <c r="N2296" s="235"/>
      <c r="O2296" s="235"/>
      <c r="P2296" s="235"/>
      <c r="Q2296" s="235"/>
      <c r="R2296" s="235"/>
      <c r="S2296" s="235"/>
      <c r="T2296" s="236"/>
      <c r="AT2296" s="237" t="s">
        <v>158</v>
      </c>
      <c r="AU2296" s="237" t="s">
        <v>84</v>
      </c>
      <c r="AV2296" s="11" t="s">
        <v>77</v>
      </c>
      <c r="AW2296" s="11" t="s">
        <v>35</v>
      </c>
      <c r="AX2296" s="11" t="s">
        <v>72</v>
      </c>
      <c r="AY2296" s="237" t="s">
        <v>147</v>
      </c>
    </row>
    <row r="2297" s="12" customFormat="1">
      <c r="B2297" s="238"/>
      <c r="C2297" s="239"/>
      <c r="D2297" s="225" t="s">
        <v>158</v>
      </c>
      <c r="E2297" s="240" t="s">
        <v>21</v>
      </c>
      <c r="F2297" s="241" t="s">
        <v>2913</v>
      </c>
      <c r="G2297" s="239"/>
      <c r="H2297" s="242">
        <v>9.6199999999999992</v>
      </c>
      <c r="I2297" s="243"/>
      <c r="J2297" s="239"/>
      <c r="K2297" s="239"/>
      <c r="L2297" s="244"/>
      <c r="M2297" s="245"/>
      <c r="N2297" s="246"/>
      <c r="O2297" s="246"/>
      <c r="P2297" s="246"/>
      <c r="Q2297" s="246"/>
      <c r="R2297" s="246"/>
      <c r="S2297" s="246"/>
      <c r="T2297" s="247"/>
      <c r="AT2297" s="248" t="s">
        <v>158</v>
      </c>
      <c r="AU2297" s="248" t="s">
        <v>84</v>
      </c>
      <c r="AV2297" s="12" t="s">
        <v>84</v>
      </c>
      <c r="AW2297" s="12" t="s">
        <v>35</v>
      </c>
      <c r="AX2297" s="12" t="s">
        <v>72</v>
      </c>
      <c r="AY2297" s="248" t="s">
        <v>147</v>
      </c>
    </row>
    <row r="2298" s="12" customFormat="1">
      <c r="B2298" s="238"/>
      <c r="C2298" s="239"/>
      <c r="D2298" s="225" t="s">
        <v>158</v>
      </c>
      <c r="E2298" s="240" t="s">
        <v>21</v>
      </c>
      <c r="F2298" s="241" t="s">
        <v>2914</v>
      </c>
      <c r="G2298" s="239"/>
      <c r="H2298" s="242">
        <v>2</v>
      </c>
      <c r="I2298" s="243"/>
      <c r="J2298" s="239"/>
      <c r="K2298" s="239"/>
      <c r="L2298" s="244"/>
      <c r="M2298" s="245"/>
      <c r="N2298" s="246"/>
      <c r="O2298" s="246"/>
      <c r="P2298" s="246"/>
      <c r="Q2298" s="246"/>
      <c r="R2298" s="246"/>
      <c r="S2298" s="246"/>
      <c r="T2298" s="247"/>
      <c r="AT2298" s="248" t="s">
        <v>158</v>
      </c>
      <c r="AU2298" s="248" t="s">
        <v>84</v>
      </c>
      <c r="AV2298" s="12" t="s">
        <v>84</v>
      </c>
      <c r="AW2298" s="12" t="s">
        <v>35</v>
      </c>
      <c r="AX2298" s="12" t="s">
        <v>72</v>
      </c>
      <c r="AY2298" s="248" t="s">
        <v>147</v>
      </c>
    </row>
    <row r="2299" s="12" customFormat="1">
      <c r="B2299" s="238"/>
      <c r="C2299" s="239"/>
      <c r="D2299" s="225" t="s">
        <v>158</v>
      </c>
      <c r="E2299" s="240" t="s">
        <v>21</v>
      </c>
      <c r="F2299" s="241" t="s">
        <v>2915</v>
      </c>
      <c r="G2299" s="239"/>
      <c r="H2299" s="242">
        <v>6.5999999999999996</v>
      </c>
      <c r="I2299" s="243"/>
      <c r="J2299" s="239"/>
      <c r="K2299" s="239"/>
      <c r="L2299" s="244"/>
      <c r="M2299" s="245"/>
      <c r="N2299" s="246"/>
      <c r="O2299" s="246"/>
      <c r="P2299" s="246"/>
      <c r="Q2299" s="246"/>
      <c r="R2299" s="246"/>
      <c r="S2299" s="246"/>
      <c r="T2299" s="247"/>
      <c r="AT2299" s="248" t="s">
        <v>158</v>
      </c>
      <c r="AU2299" s="248" t="s">
        <v>84</v>
      </c>
      <c r="AV2299" s="12" t="s">
        <v>84</v>
      </c>
      <c r="AW2299" s="12" t="s">
        <v>35</v>
      </c>
      <c r="AX2299" s="12" t="s">
        <v>72</v>
      </c>
      <c r="AY2299" s="248" t="s">
        <v>147</v>
      </c>
    </row>
    <row r="2300" s="12" customFormat="1">
      <c r="B2300" s="238"/>
      <c r="C2300" s="239"/>
      <c r="D2300" s="225" t="s">
        <v>158</v>
      </c>
      <c r="E2300" s="240" t="s">
        <v>21</v>
      </c>
      <c r="F2300" s="241" t="s">
        <v>2916</v>
      </c>
      <c r="G2300" s="239"/>
      <c r="H2300" s="242">
        <v>6.5999999999999996</v>
      </c>
      <c r="I2300" s="243"/>
      <c r="J2300" s="239"/>
      <c r="K2300" s="239"/>
      <c r="L2300" s="244"/>
      <c r="M2300" s="245"/>
      <c r="N2300" s="246"/>
      <c r="O2300" s="246"/>
      <c r="P2300" s="246"/>
      <c r="Q2300" s="246"/>
      <c r="R2300" s="246"/>
      <c r="S2300" s="246"/>
      <c r="T2300" s="247"/>
      <c r="AT2300" s="248" t="s">
        <v>158</v>
      </c>
      <c r="AU2300" s="248" t="s">
        <v>84</v>
      </c>
      <c r="AV2300" s="12" t="s">
        <v>84</v>
      </c>
      <c r="AW2300" s="12" t="s">
        <v>35</v>
      </c>
      <c r="AX2300" s="12" t="s">
        <v>72</v>
      </c>
      <c r="AY2300" s="248" t="s">
        <v>147</v>
      </c>
    </row>
    <row r="2301" s="12" customFormat="1">
      <c r="B2301" s="238"/>
      <c r="C2301" s="239"/>
      <c r="D2301" s="225" t="s">
        <v>158</v>
      </c>
      <c r="E2301" s="240" t="s">
        <v>21</v>
      </c>
      <c r="F2301" s="241" t="s">
        <v>2917</v>
      </c>
      <c r="G2301" s="239"/>
      <c r="H2301" s="242">
        <v>4.5</v>
      </c>
      <c r="I2301" s="243"/>
      <c r="J2301" s="239"/>
      <c r="K2301" s="239"/>
      <c r="L2301" s="244"/>
      <c r="M2301" s="245"/>
      <c r="N2301" s="246"/>
      <c r="O2301" s="246"/>
      <c r="P2301" s="246"/>
      <c r="Q2301" s="246"/>
      <c r="R2301" s="246"/>
      <c r="S2301" s="246"/>
      <c r="T2301" s="247"/>
      <c r="AT2301" s="248" t="s">
        <v>158</v>
      </c>
      <c r="AU2301" s="248" t="s">
        <v>84</v>
      </c>
      <c r="AV2301" s="12" t="s">
        <v>84</v>
      </c>
      <c r="AW2301" s="12" t="s">
        <v>35</v>
      </c>
      <c r="AX2301" s="12" t="s">
        <v>72</v>
      </c>
      <c r="AY2301" s="248" t="s">
        <v>147</v>
      </c>
    </row>
    <row r="2302" s="12" customFormat="1">
      <c r="B2302" s="238"/>
      <c r="C2302" s="239"/>
      <c r="D2302" s="225" t="s">
        <v>158</v>
      </c>
      <c r="E2302" s="240" t="s">
        <v>21</v>
      </c>
      <c r="F2302" s="241" t="s">
        <v>2918</v>
      </c>
      <c r="G2302" s="239"/>
      <c r="H2302" s="242">
        <v>8.5999999999999996</v>
      </c>
      <c r="I2302" s="243"/>
      <c r="J2302" s="239"/>
      <c r="K2302" s="239"/>
      <c r="L2302" s="244"/>
      <c r="M2302" s="245"/>
      <c r="N2302" s="246"/>
      <c r="O2302" s="246"/>
      <c r="P2302" s="246"/>
      <c r="Q2302" s="246"/>
      <c r="R2302" s="246"/>
      <c r="S2302" s="246"/>
      <c r="T2302" s="247"/>
      <c r="AT2302" s="248" t="s">
        <v>158</v>
      </c>
      <c r="AU2302" s="248" t="s">
        <v>84</v>
      </c>
      <c r="AV2302" s="12" t="s">
        <v>84</v>
      </c>
      <c r="AW2302" s="12" t="s">
        <v>35</v>
      </c>
      <c r="AX2302" s="12" t="s">
        <v>72</v>
      </c>
      <c r="AY2302" s="248" t="s">
        <v>147</v>
      </c>
    </row>
    <row r="2303" s="12" customFormat="1">
      <c r="B2303" s="238"/>
      <c r="C2303" s="239"/>
      <c r="D2303" s="225" t="s">
        <v>158</v>
      </c>
      <c r="E2303" s="240" t="s">
        <v>21</v>
      </c>
      <c r="F2303" s="241" t="s">
        <v>2919</v>
      </c>
      <c r="G2303" s="239"/>
      <c r="H2303" s="242">
        <v>4.5</v>
      </c>
      <c r="I2303" s="243"/>
      <c r="J2303" s="239"/>
      <c r="K2303" s="239"/>
      <c r="L2303" s="244"/>
      <c r="M2303" s="245"/>
      <c r="N2303" s="246"/>
      <c r="O2303" s="246"/>
      <c r="P2303" s="246"/>
      <c r="Q2303" s="246"/>
      <c r="R2303" s="246"/>
      <c r="S2303" s="246"/>
      <c r="T2303" s="247"/>
      <c r="AT2303" s="248" t="s">
        <v>158</v>
      </c>
      <c r="AU2303" s="248" t="s">
        <v>84</v>
      </c>
      <c r="AV2303" s="12" t="s">
        <v>84</v>
      </c>
      <c r="AW2303" s="12" t="s">
        <v>35</v>
      </c>
      <c r="AX2303" s="12" t="s">
        <v>72</v>
      </c>
      <c r="AY2303" s="248" t="s">
        <v>147</v>
      </c>
    </row>
    <row r="2304" s="12" customFormat="1">
      <c r="B2304" s="238"/>
      <c r="C2304" s="239"/>
      <c r="D2304" s="225" t="s">
        <v>158</v>
      </c>
      <c r="E2304" s="240" t="s">
        <v>21</v>
      </c>
      <c r="F2304" s="241" t="s">
        <v>2920</v>
      </c>
      <c r="G2304" s="239"/>
      <c r="H2304" s="242">
        <v>4.7999999999999998</v>
      </c>
      <c r="I2304" s="243"/>
      <c r="J2304" s="239"/>
      <c r="K2304" s="239"/>
      <c r="L2304" s="244"/>
      <c r="M2304" s="245"/>
      <c r="N2304" s="246"/>
      <c r="O2304" s="246"/>
      <c r="P2304" s="246"/>
      <c r="Q2304" s="246"/>
      <c r="R2304" s="246"/>
      <c r="S2304" s="246"/>
      <c r="T2304" s="247"/>
      <c r="AT2304" s="248" t="s">
        <v>158</v>
      </c>
      <c r="AU2304" s="248" t="s">
        <v>84</v>
      </c>
      <c r="AV2304" s="12" t="s">
        <v>84</v>
      </c>
      <c r="AW2304" s="12" t="s">
        <v>35</v>
      </c>
      <c r="AX2304" s="12" t="s">
        <v>72</v>
      </c>
      <c r="AY2304" s="248" t="s">
        <v>147</v>
      </c>
    </row>
    <row r="2305" s="13" customFormat="1">
      <c r="B2305" s="249"/>
      <c r="C2305" s="250"/>
      <c r="D2305" s="225" t="s">
        <v>158</v>
      </c>
      <c r="E2305" s="251" t="s">
        <v>21</v>
      </c>
      <c r="F2305" s="252" t="s">
        <v>161</v>
      </c>
      <c r="G2305" s="250"/>
      <c r="H2305" s="253">
        <v>47.219999999999999</v>
      </c>
      <c r="I2305" s="254"/>
      <c r="J2305" s="250"/>
      <c r="K2305" s="250"/>
      <c r="L2305" s="255"/>
      <c r="M2305" s="256"/>
      <c r="N2305" s="257"/>
      <c r="O2305" s="257"/>
      <c r="P2305" s="257"/>
      <c r="Q2305" s="257"/>
      <c r="R2305" s="257"/>
      <c r="S2305" s="257"/>
      <c r="T2305" s="258"/>
      <c r="AT2305" s="259" t="s">
        <v>158</v>
      </c>
      <c r="AU2305" s="259" t="s">
        <v>84</v>
      </c>
      <c r="AV2305" s="13" t="s">
        <v>154</v>
      </c>
      <c r="AW2305" s="13" t="s">
        <v>35</v>
      </c>
      <c r="AX2305" s="13" t="s">
        <v>77</v>
      </c>
      <c r="AY2305" s="259" t="s">
        <v>147</v>
      </c>
    </row>
    <row r="2306" s="1" customFormat="1" ht="25.5" customHeight="1">
      <c r="B2306" s="45"/>
      <c r="C2306" s="213" t="s">
        <v>2921</v>
      </c>
      <c r="D2306" s="213" t="s">
        <v>149</v>
      </c>
      <c r="E2306" s="214" t="s">
        <v>2922</v>
      </c>
      <c r="F2306" s="215" t="s">
        <v>2923</v>
      </c>
      <c r="G2306" s="216" t="s">
        <v>152</v>
      </c>
      <c r="H2306" s="217">
        <v>47.219999999999999</v>
      </c>
      <c r="I2306" s="218"/>
      <c r="J2306" s="219">
        <f>ROUND(I2306*H2306,2)</f>
        <v>0</v>
      </c>
      <c r="K2306" s="215" t="s">
        <v>153</v>
      </c>
      <c r="L2306" s="71"/>
      <c r="M2306" s="220" t="s">
        <v>21</v>
      </c>
      <c r="N2306" s="221" t="s">
        <v>43</v>
      </c>
      <c r="O2306" s="46"/>
      <c r="P2306" s="222">
        <f>O2306*H2306</f>
        <v>0</v>
      </c>
      <c r="Q2306" s="222">
        <v>0.00010000000000000001</v>
      </c>
      <c r="R2306" s="222">
        <f>Q2306*H2306</f>
        <v>0.0047220000000000005</v>
      </c>
      <c r="S2306" s="222">
        <v>0</v>
      </c>
      <c r="T2306" s="223">
        <f>S2306*H2306</f>
        <v>0</v>
      </c>
      <c r="AR2306" s="23" t="s">
        <v>248</v>
      </c>
      <c r="AT2306" s="23" t="s">
        <v>149</v>
      </c>
      <c r="AU2306" s="23" t="s">
        <v>84</v>
      </c>
      <c r="AY2306" s="23" t="s">
        <v>147</v>
      </c>
      <c r="BE2306" s="224">
        <f>IF(N2306="základní",J2306,0)</f>
        <v>0</v>
      </c>
      <c r="BF2306" s="224">
        <f>IF(N2306="snížená",J2306,0)</f>
        <v>0</v>
      </c>
      <c r="BG2306" s="224">
        <f>IF(N2306="zákl. přenesená",J2306,0)</f>
        <v>0</v>
      </c>
      <c r="BH2306" s="224">
        <f>IF(N2306="sníž. přenesená",J2306,0)</f>
        <v>0</v>
      </c>
      <c r="BI2306" s="224">
        <f>IF(N2306="nulová",J2306,0)</f>
        <v>0</v>
      </c>
      <c r="BJ2306" s="23" t="s">
        <v>77</v>
      </c>
      <c r="BK2306" s="224">
        <f>ROUND(I2306*H2306,2)</f>
        <v>0</v>
      </c>
      <c r="BL2306" s="23" t="s">
        <v>248</v>
      </c>
      <c r="BM2306" s="23" t="s">
        <v>2924</v>
      </c>
    </row>
    <row r="2307" s="11" customFormat="1">
      <c r="B2307" s="228"/>
      <c r="C2307" s="229"/>
      <c r="D2307" s="225" t="s">
        <v>158</v>
      </c>
      <c r="E2307" s="230" t="s">
        <v>21</v>
      </c>
      <c r="F2307" s="231" t="s">
        <v>485</v>
      </c>
      <c r="G2307" s="229"/>
      <c r="H2307" s="230" t="s">
        <v>21</v>
      </c>
      <c r="I2307" s="232"/>
      <c r="J2307" s="229"/>
      <c r="K2307" s="229"/>
      <c r="L2307" s="233"/>
      <c r="M2307" s="234"/>
      <c r="N2307" s="235"/>
      <c r="O2307" s="235"/>
      <c r="P2307" s="235"/>
      <c r="Q2307" s="235"/>
      <c r="R2307" s="235"/>
      <c r="S2307" s="235"/>
      <c r="T2307" s="236"/>
      <c r="AT2307" s="237" t="s">
        <v>158</v>
      </c>
      <c r="AU2307" s="237" t="s">
        <v>84</v>
      </c>
      <c r="AV2307" s="11" t="s">
        <v>77</v>
      </c>
      <c r="AW2307" s="11" t="s">
        <v>35</v>
      </c>
      <c r="AX2307" s="11" t="s">
        <v>72</v>
      </c>
      <c r="AY2307" s="237" t="s">
        <v>147</v>
      </c>
    </row>
    <row r="2308" s="12" customFormat="1">
      <c r="B2308" s="238"/>
      <c r="C2308" s="239"/>
      <c r="D2308" s="225" t="s">
        <v>158</v>
      </c>
      <c r="E2308" s="240" t="s">
        <v>21</v>
      </c>
      <c r="F2308" s="241" t="s">
        <v>2913</v>
      </c>
      <c r="G2308" s="239"/>
      <c r="H2308" s="242">
        <v>9.6199999999999992</v>
      </c>
      <c r="I2308" s="243"/>
      <c r="J2308" s="239"/>
      <c r="K2308" s="239"/>
      <c r="L2308" s="244"/>
      <c r="M2308" s="245"/>
      <c r="N2308" s="246"/>
      <c r="O2308" s="246"/>
      <c r="P2308" s="246"/>
      <c r="Q2308" s="246"/>
      <c r="R2308" s="246"/>
      <c r="S2308" s="246"/>
      <c r="T2308" s="247"/>
      <c r="AT2308" s="248" t="s">
        <v>158</v>
      </c>
      <c r="AU2308" s="248" t="s">
        <v>84</v>
      </c>
      <c r="AV2308" s="12" t="s">
        <v>84</v>
      </c>
      <c r="AW2308" s="12" t="s">
        <v>35</v>
      </c>
      <c r="AX2308" s="12" t="s">
        <v>72</v>
      </c>
      <c r="AY2308" s="248" t="s">
        <v>147</v>
      </c>
    </row>
    <row r="2309" s="12" customFormat="1">
      <c r="B2309" s="238"/>
      <c r="C2309" s="239"/>
      <c r="D2309" s="225" t="s">
        <v>158</v>
      </c>
      <c r="E2309" s="240" t="s">
        <v>21</v>
      </c>
      <c r="F2309" s="241" t="s">
        <v>2914</v>
      </c>
      <c r="G2309" s="239"/>
      <c r="H2309" s="242">
        <v>2</v>
      </c>
      <c r="I2309" s="243"/>
      <c r="J2309" s="239"/>
      <c r="K2309" s="239"/>
      <c r="L2309" s="244"/>
      <c r="M2309" s="245"/>
      <c r="N2309" s="246"/>
      <c r="O2309" s="246"/>
      <c r="P2309" s="246"/>
      <c r="Q2309" s="246"/>
      <c r="R2309" s="246"/>
      <c r="S2309" s="246"/>
      <c r="T2309" s="247"/>
      <c r="AT2309" s="248" t="s">
        <v>158</v>
      </c>
      <c r="AU2309" s="248" t="s">
        <v>84</v>
      </c>
      <c r="AV2309" s="12" t="s">
        <v>84</v>
      </c>
      <c r="AW2309" s="12" t="s">
        <v>35</v>
      </c>
      <c r="AX2309" s="12" t="s">
        <v>72</v>
      </c>
      <c r="AY2309" s="248" t="s">
        <v>147</v>
      </c>
    </row>
    <row r="2310" s="12" customFormat="1">
      <c r="B2310" s="238"/>
      <c r="C2310" s="239"/>
      <c r="D2310" s="225" t="s">
        <v>158</v>
      </c>
      <c r="E2310" s="240" t="s">
        <v>21</v>
      </c>
      <c r="F2310" s="241" t="s">
        <v>2915</v>
      </c>
      <c r="G2310" s="239"/>
      <c r="H2310" s="242">
        <v>6.5999999999999996</v>
      </c>
      <c r="I2310" s="243"/>
      <c r="J2310" s="239"/>
      <c r="K2310" s="239"/>
      <c r="L2310" s="244"/>
      <c r="M2310" s="245"/>
      <c r="N2310" s="246"/>
      <c r="O2310" s="246"/>
      <c r="P2310" s="246"/>
      <c r="Q2310" s="246"/>
      <c r="R2310" s="246"/>
      <c r="S2310" s="246"/>
      <c r="T2310" s="247"/>
      <c r="AT2310" s="248" t="s">
        <v>158</v>
      </c>
      <c r="AU2310" s="248" t="s">
        <v>84</v>
      </c>
      <c r="AV2310" s="12" t="s">
        <v>84</v>
      </c>
      <c r="AW2310" s="12" t="s">
        <v>35</v>
      </c>
      <c r="AX2310" s="12" t="s">
        <v>72</v>
      </c>
      <c r="AY2310" s="248" t="s">
        <v>147</v>
      </c>
    </row>
    <row r="2311" s="12" customFormat="1">
      <c r="B2311" s="238"/>
      <c r="C2311" s="239"/>
      <c r="D2311" s="225" t="s">
        <v>158</v>
      </c>
      <c r="E2311" s="240" t="s">
        <v>21</v>
      </c>
      <c r="F2311" s="241" t="s">
        <v>2916</v>
      </c>
      <c r="G2311" s="239"/>
      <c r="H2311" s="242">
        <v>6.5999999999999996</v>
      </c>
      <c r="I2311" s="243"/>
      <c r="J2311" s="239"/>
      <c r="K2311" s="239"/>
      <c r="L2311" s="244"/>
      <c r="M2311" s="245"/>
      <c r="N2311" s="246"/>
      <c r="O2311" s="246"/>
      <c r="P2311" s="246"/>
      <c r="Q2311" s="246"/>
      <c r="R2311" s="246"/>
      <c r="S2311" s="246"/>
      <c r="T2311" s="247"/>
      <c r="AT2311" s="248" t="s">
        <v>158</v>
      </c>
      <c r="AU2311" s="248" t="s">
        <v>84</v>
      </c>
      <c r="AV2311" s="12" t="s">
        <v>84</v>
      </c>
      <c r="AW2311" s="12" t="s">
        <v>35</v>
      </c>
      <c r="AX2311" s="12" t="s">
        <v>72</v>
      </c>
      <c r="AY2311" s="248" t="s">
        <v>147</v>
      </c>
    </row>
    <row r="2312" s="12" customFormat="1">
      <c r="B2312" s="238"/>
      <c r="C2312" s="239"/>
      <c r="D2312" s="225" t="s">
        <v>158</v>
      </c>
      <c r="E2312" s="240" t="s">
        <v>21</v>
      </c>
      <c r="F2312" s="241" t="s">
        <v>2917</v>
      </c>
      <c r="G2312" s="239"/>
      <c r="H2312" s="242">
        <v>4.5</v>
      </c>
      <c r="I2312" s="243"/>
      <c r="J2312" s="239"/>
      <c r="K2312" s="239"/>
      <c r="L2312" s="244"/>
      <c r="M2312" s="245"/>
      <c r="N2312" s="246"/>
      <c r="O2312" s="246"/>
      <c r="P2312" s="246"/>
      <c r="Q2312" s="246"/>
      <c r="R2312" s="246"/>
      <c r="S2312" s="246"/>
      <c r="T2312" s="247"/>
      <c r="AT2312" s="248" t="s">
        <v>158</v>
      </c>
      <c r="AU2312" s="248" t="s">
        <v>84</v>
      </c>
      <c r="AV2312" s="12" t="s">
        <v>84</v>
      </c>
      <c r="AW2312" s="12" t="s">
        <v>35</v>
      </c>
      <c r="AX2312" s="12" t="s">
        <v>72</v>
      </c>
      <c r="AY2312" s="248" t="s">
        <v>147</v>
      </c>
    </row>
    <row r="2313" s="12" customFormat="1">
      <c r="B2313" s="238"/>
      <c r="C2313" s="239"/>
      <c r="D2313" s="225" t="s">
        <v>158</v>
      </c>
      <c r="E2313" s="240" t="s">
        <v>21</v>
      </c>
      <c r="F2313" s="241" t="s">
        <v>2918</v>
      </c>
      <c r="G2313" s="239"/>
      <c r="H2313" s="242">
        <v>8.5999999999999996</v>
      </c>
      <c r="I2313" s="243"/>
      <c r="J2313" s="239"/>
      <c r="K2313" s="239"/>
      <c r="L2313" s="244"/>
      <c r="M2313" s="245"/>
      <c r="N2313" s="246"/>
      <c r="O2313" s="246"/>
      <c r="P2313" s="246"/>
      <c r="Q2313" s="246"/>
      <c r="R2313" s="246"/>
      <c r="S2313" s="246"/>
      <c r="T2313" s="247"/>
      <c r="AT2313" s="248" t="s">
        <v>158</v>
      </c>
      <c r="AU2313" s="248" t="s">
        <v>84</v>
      </c>
      <c r="AV2313" s="12" t="s">
        <v>84</v>
      </c>
      <c r="AW2313" s="12" t="s">
        <v>35</v>
      </c>
      <c r="AX2313" s="12" t="s">
        <v>72</v>
      </c>
      <c r="AY2313" s="248" t="s">
        <v>147</v>
      </c>
    </row>
    <row r="2314" s="12" customFormat="1">
      <c r="B2314" s="238"/>
      <c r="C2314" s="239"/>
      <c r="D2314" s="225" t="s">
        <v>158</v>
      </c>
      <c r="E2314" s="240" t="s">
        <v>21</v>
      </c>
      <c r="F2314" s="241" t="s">
        <v>2919</v>
      </c>
      <c r="G2314" s="239"/>
      <c r="H2314" s="242">
        <v>4.5</v>
      </c>
      <c r="I2314" s="243"/>
      <c r="J2314" s="239"/>
      <c r="K2314" s="239"/>
      <c r="L2314" s="244"/>
      <c r="M2314" s="245"/>
      <c r="N2314" s="246"/>
      <c r="O2314" s="246"/>
      <c r="P2314" s="246"/>
      <c r="Q2314" s="246"/>
      <c r="R2314" s="246"/>
      <c r="S2314" s="246"/>
      <c r="T2314" s="247"/>
      <c r="AT2314" s="248" t="s">
        <v>158</v>
      </c>
      <c r="AU2314" s="248" t="s">
        <v>84</v>
      </c>
      <c r="AV2314" s="12" t="s">
        <v>84</v>
      </c>
      <c r="AW2314" s="12" t="s">
        <v>35</v>
      </c>
      <c r="AX2314" s="12" t="s">
        <v>72</v>
      </c>
      <c r="AY2314" s="248" t="s">
        <v>147</v>
      </c>
    </row>
    <row r="2315" s="12" customFormat="1">
      <c r="B2315" s="238"/>
      <c r="C2315" s="239"/>
      <c r="D2315" s="225" t="s">
        <v>158</v>
      </c>
      <c r="E2315" s="240" t="s">
        <v>21</v>
      </c>
      <c r="F2315" s="241" t="s">
        <v>2920</v>
      </c>
      <c r="G2315" s="239"/>
      <c r="H2315" s="242">
        <v>4.7999999999999998</v>
      </c>
      <c r="I2315" s="243"/>
      <c r="J2315" s="239"/>
      <c r="K2315" s="239"/>
      <c r="L2315" s="244"/>
      <c r="M2315" s="245"/>
      <c r="N2315" s="246"/>
      <c r="O2315" s="246"/>
      <c r="P2315" s="246"/>
      <c r="Q2315" s="246"/>
      <c r="R2315" s="246"/>
      <c r="S2315" s="246"/>
      <c r="T2315" s="247"/>
      <c r="AT2315" s="248" t="s">
        <v>158</v>
      </c>
      <c r="AU2315" s="248" t="s">
        <v>84</v>
      </c>
      <c r="AV2315" s="12" t="s">
        <v>84</v>
      </c>
      <c r="AW2315" s="12" t="s">
        <v>35</v>
      </c>
      <c r="AX2315" s="12" t="s">
        <v>72</v>
      </c>
      <c r="AY2315" s="248" t="s">
        <v>147</v>
      </c>
    </row>
    <row r="2316" s="13" customFormat="1">
      <c r="B2316" s="249"/>
      <c r="C2316" s="250"/>
      <c r="D2316" s="225" t="s">
        <v>158</v>
      </c>
      <c r="E2316" s="251" t="s">
        <v>21</v>
      </c>
      <c r="F2316" s="252" t="s">
        <v>161</v>
      </c>
      <c r="G2316" s="250"/>
      <c r="H2316" s="253">
        <v>47.219999999999999</v>
      </c>
      <c r="I2316" s="254"/>
      <c r="J2316" s="250"/>
      <c r="K2316" s="250"/>
      <c r="L2316" s="255"/>
      <c r="M2316" s="256"/>
      <c r="N2316" s="257"/>
      <c r="O2316" s="257"/>
      <c r="P2316" s="257"/>
      <c r="Q2316" s="257"/>
      <c r="R2316" s="257"/>
      <c r="S2316" s="257"/>
      <c r="T2316" s="258"/>
      <c r="AT2316" s="259" t="s">
        <v>158</v>
      </c>
      <c r="AU2316" s="259" t="s">
        <v>84</v>
      </c>
      <c r="AV2316" s="13" t="s">
        <v>154</v>
      </c>
      <c r="AW2316" s="13" t="s">
        <v>35</v>
      </c>
      <c r="AX2316" s="13" t="s">
        <v>77</v>
      </c>
      <c r="AY2316" s="259" t="s">
        <v>147</v>
      </c>
    </row>
    <row r="2317" s="1" customFormat="1" ht="16.5" customHeight="1">
      <c r="B2317" s="45"/>
      <c r="C2317" s="213" t="s">
        <v>2925</v>
      </c>
      <c r="D2317" s="213" t="s">
        <v>149</v>
      </c>
      <c r="E2317" s="214" t="s">
        <v>2926</v>
      </c>
      <c r="F2317" s="215" t="s">
        <v>2927</v>
      </c>
      <c r="G2317" s="216" t="s">
        <v>152</v>
      </c>
      <c r="H2317" s="217">
        <v>47.219999999999999</v>
      </c>
      <c r="I2317" s="218"/>
      <c r="J2317" s="219">
        <f>ROUND(I2317*H2317,2)</f>
        <v>0</v>
      </c>
      <c r="K2317" s="215" t="s">
        <v>153</v>
      </c>
      <c r="L2317" s="71"/>
      <c r="M2317" s="220" t="s">
        <v>21</v>
      </c>
      <c r="N2317" s="221" t="s">
        <v>43</v>
      </c>
      <c r="O2317" s="46"/>
      <c r="P2317" s="222">
        <f>O2317*H2317</f>
        <v>0</v>
      </c>
      <c r="Q2317" s="222">
        <v>0.00097999999999999997</v>
      </c>
      <c r="R2317" s="222">
        <f>Q2317*H2317</f>
        <v>0.0462756</v>
      </c>
      <c r="S2317" s="222">
        <v>0</v>
      </c>
      <c r="T2317" s="223">
        <f>S2317*H2317</f>
        <v>0</v>
      </c>
      <c r="AR2317" s="23" t="s">
        <v>248</v>
      </c>
      <c r="AT2317" s="23" t="s">
        <v>149</v>
      </c>
      <c r="AU2317" s="23" t="s">
        <v>84</v>
      </c>
      <c r="AY2317" s="23" t="s">
        <v>147</v>
      </c>
      <c r="BE2317" s="224">
        <f>IF(N2317="základní",J2317,0)</f>
        <v>0</v>
      </c>
      <c r="BF2317" s="224">
        <f>IF(N2317="snížená",J2317,0)</f>
        <v>0</v>
      </c>
      <c r="BG2317" s="224">
        <f>IF(N2317="zákl. přenesená",J2317,0)</f>
        <v>0</v>
      </c>
      <c r="BH2317" s="224">
        <f>IF(N2317="sníž. přenesená",J2317,0)</f>
        <v>0</v>
      </c>
      <c r="BI2317" s="224">
        <f>IF(N2317="nulová",J2317,0)</f>
        <v>0</v>
      </c>
      <c r="BJ2317" s="23" t="s">
        <v>77</v>
      </c>
      <c r="BK2317" s="224">
        <f>ROUND(I2317*H2317,2)</f>
        <v>0</v>
      </c>
      <c r="BL2317" s="23" t="s">
        <v>248</v>
      </c>
      <c r="BM2317" s="23" t="s">
        <v>2928</v>
      </c>
    </row>
    <row r="2318" s="11" customFormat="1">
      <c r="B2318" s="228"/>
      <c r="C2318" s="229"/>
      <c r="D2318" s="225" t="s">
        <v>158</v>
      </c>
      <c r="E2318" s="230" t="s">
        <v>21</v>
      </c>
      <c r="F2318" s="231" t="s">
        <v>485</v>
      </c>
      <c r="G2318" s="229"/>
      <c r="H2318" s="230" t="s">
        <v>21</v>
      </c>
      <c r="I2318" s="232"/>
      <c r="J2318" s="229"/>
      <c r="K2318" s="229"/>
      <c r="L2318" s="233"/>
      <c r="M2318" s="234"/>
      <c r="N2318" s="235"/>
      <c r="O2318" s="235"/>
      <c r="P2318" s="235"/>
      <c r="Q2318" s="235"/>
      <c r="R2318" s="235"/>
      <c r="S2318" s="235"/>
      <c r="T2318" s="236"/>
      <c r="AT2318" s="237" t="s">
        <v>158</v>
      </c>
      <c r="AU2318" s="237" t="s">
        <v>84</v>
      </c>
      <c r="AV2318" s="11" t="s">
        <v>77</v>
      </c>
      <c r="AW2318" s="11" t="s">
        <v>35</v>
      </c>
      <c r="AX2318" s="11" t="s">
        <v>72</v>
      </c>
      <c r="AY2318" s="237" t="s">
        <v>147</v>
      </c>
    </row>
    <row r="2319" s="12" customFormat="1">
      <c r="B2319" s="238"/>
      <c r="C2319" s="239"/>
      <c r="D2319" s="225" t="s">
        <v>158</v>
      </c>
      <c r="E2319" s="240" t="s">
        <v>21</v>
      </c>
      <c r="F2319" s="241" t="s">
        <v>2913</v>
      </c>
      <c r="G2319" s="239"/>
      <c r="H2319" s="242">
        <v>9.6199999999999992</v>
      </c>
      <c r="I2319" s="243"/>
      <c r="J2319" s="239"/>
      <c r="K2319" s="239"/>
      <c r="L2319" s="244"/>
      <c r="M2319" s="245"/>
      <c r="N2319" s="246"/>
      <c r="O2319" s="246"/>
      <c r="P2319" s="246"/>
      <c r="Q2319" s="246"/>
      <c r="R2319" s="246"/>
      <c r="S2319" s="246"/>
      <c r="T2319" s="247"/>
      <c r="AT2319" s="248" t="s">
        <v>158</v>
      </c>
      <c r="AU2319" s="248" t="s">
        <v>84</v>
      </c>
      <c r="AV2319" s="12" t="s">
        <v>84</v>
      </c>
      <c r="AW2319" s="12" t="s">
        <v>35</v>
      </c>
      <c r="AX2319" s="12" t="s">
        <v>72</v>
      </c>
      <c r="AY2319" s="248" t="s">
        <v>147</v>
      </c>
    </row>
    <row r="2320" s="12" customFormat="1">
      <c r="B2320" s="238"/>
      <c r="C2320" s="239"/>
      <c r="D2320" s="225" t="s">
        <v>158</v>
      </c>
      <c r="E2320" s="240" t="s">
        <v>21</v>
      </c>
      <c r="F2320" s="241" t="s">
        <v>2914</v>
      </c>
      <c r="G2320" s="239"/>
      <c r="H2320" s="242">
        <v>2</v>
      </c>
      <c r="I2320" s="243"/>
      <c r="J2320" s="239"/>
      <c r="K2320" s="239"/>
      <c r="L2320" s="244"/>
      <c r="M2320" s="245"/>
      <c r="N2320" s="246"/>
      <c r="O2320" s="246"/>
      <c r="P2320" s="246"/>
      <c r="Q2320" s="246"/>
      <c r="R2320" s="246"/>
      <c r="S2320" s="246"/>
      <c r="T2320" s="247"/>
      <c r="AT2320" s="248" t="s">
        <v>158</v>
      </c>
      <c r="AU2320" s="248" t="s">
        <v>84</v>
      </c>
      <c r="AV2320" s="12" t="s">
        <v>84</v>
      </c>
      <c r="AW2320" s="12" t="s">
        <v>35</v>
      </c>
      <c r="AX2320" s="12" t="s">
        <v>72</v>
      </c>
      <c r="AY2320" s="248" t="s">
        <v>147</v>
      </c>
    </row>
    <row r="2321" s="12" customFormat="1">
      <c r="B2321" s="238"/>
      <c r="C2321" s="239"/>
      <c r="D2321" s="225" t="s">
        <v>158</v>
      </c>
      <c r="E2321" s="240" t="s">
        <v>21</v>
      </c>
      <c r="F2321" s="241" t="s">
        <v>2915</v>
      </c>
      <c r="G2321" s="239"/>
      <c r="H2321" s="242">
        <v>6.5999999999999996</v>
      </c>
      <c r="I2321" s="243"/>
      <c r="J2321" s="239"/>
      <c r="K2321" s="239"/>
      <c r="L2321" s="244"/>
      <c r="M2321" s="245"/>
      <c r="N2321" s="246"/>
      <c r="O2321" s="246"/>
      <c r="P2321" s="246"/>
      <c r="Q2321" s="246"/>
      <c r="R2321" s="246"/>
      <c r="S2321" s="246"/>
      <c r="T2321" s="247"/>
      <c r="AT2321" s="248" t="s">
        <v>158</v>
      </c>
      <c r="AU2321" s="248" t="s">
        <v>84</v>
      </c>
      <c r="AV2321" s="12" t="s">
        <v>84</v>
      </c>
      <c r="AW2321" s="12" t="s">
        <v>35</v>
      </c>
      <c r="AX2321" s="12" t="s">
        <v>72</v>
      </c>
      <c r="AY2321" s="248" t="s">
        <v>147</v>
      </c>
    </row>
    <row r="2322" s="12" customFormat="1">
      <c r="B2322" s="238"/>
      <c r="C2322" s="239"/>
      <c r="D2322" s="225" t="s">
        <v>158</v>
      </c>
      <c r="E2322" s="240" t="s">
        <v>21</v>
      </c>
      <c r="F2322" s="241" t="s">
        <v>2916</v>
      </c>
      <c r="G2322" s="239"/>
      <c r="H2322" s="242">
        <v>6.5999999999999996</v>
      </c>
      <c r="I2322" s="243"/>
      <c r="J2322" s="239"/>
      <c r="K2322" s="239"/>
      <c r="L2322" s="244"/>
      <c r="M2322" s="245"/>
      <c r="N2322" s="246"/>
      <c r="O2322" s="246"/>
      <c r="P2322" s="246"/>
      <c r="Q2322" s="246"/>
      <c r="R2322" s="246"/>
      <c r="S2322" s="246"/>
      <c r="T2322" s="247"/>
      <c r="AT2322" s="248" t="s">
        <v>158</v>
      </c>
      <c r="AU2322" s="248" t="s">
        <v>84</v>
      </c>
      <c r="AV2322" s="12" t="s">
        <v>84</v>
      </c>
      <c r="AW2322" s="12" t="s">
        <v>35</v>
      </c>
      <c r="AX2322" s="12" t="s">
        <v>72</v>
      </c>
      <c r="AY2322" s="248" t="s">
        <v>147</v>
      </c>
    </row>
    <row r="2323" s="12" customFormat="1">
      <c r="B2323" s="238"/>
      <c r="C2323" s="239"/>
      <c r="D2323" s="225" t="s">
        <v>158</v>
      </c>
      <c r="E2323" s="240" t="s">
        <v>21</v>
      </c>
      <c r="F2323" s="241" t="s">
        <v>2917</v>
      </c>
      <c r="G2323" s="239"/>
      <c r="H2323" s="242">
        <v>4.5</v>
      </c>
      <c r="I2323" s="243"/>
      <c r="J2323" s="239"/>
      <c r="K2323" s="239"/>
      <c r="L2323" s="244"/>
      <c r="M2323" s="245"/>
      <c r="N2323" s="246"/>
      <c r="O2323" s="246"/>
      <c r="P2323" s="246"/>
      <c r="Q2323" s="246"/>
      <c r="R2323" s="246"/>
      <c r="S2323" s="246"/>
      <c r="T2323" s="247"/>
      <c r="AT2323" s="248" t="s">
        <v>158</v>
      </c>
      <c r="AU2323" s="248" t="s">
        <v>84</v>
      </c>
      <c r="AV2323" s="12" t="s">
        <v>84</v>
      </c>
      <c r="AW2323" s="12" t="s">
        <v>35</v>
      </c>
      <c r="AX2323" s="12" t="s">
        <v>72</v>
      </c>
      <c r="AY2323" s="248" t="s">
        <v>147</v>
      </c>
    </row>
    <row r="2324" s="12" customFormat="1">
      <c r="B2324" s="238"/>
      <c r="C2324" s="239"/>
      <c r="D2324" s="225" t="s">
        <v>158</v>
      </c>
      <c r="E2324" s="240" t="s">
        <v>21</v>
      </c>
      <c r="F2324" s="241" t="s">
        <v>2918</v>
      </c>
      <c r="G2324" s="239"/>
      <c r="H2324" s="242">
        <v>8.5999999999999996</v>
      </c>
      <c r="I2324" s="243"/>
      <c r="J2324" s="239"/>
      <c r="K2324" s="239"/>
      <c r="L2324" s="244"/>
      <c r="M2324" s="245"/>
      <c r="N2324" s="246"/>
      <c r="O2324" s="246"/>
      <c r="P2324" s="246"/>
      <c r="Q2324" s="246"/>
      <c r="R2324" s="246"/>
      <c r="S2324" s="246"/>
      <c r="T2324" s="247"/>
      <c r="AT2324" s="248" t="s">
        <v>158</v>
      </c>
      <c r="AU2324" s="248" t="s">
        <v>84</v>
      </c>
      <c r="AV2324" s="12" t="s">
        <v>84</v>
      </c>
      <c r="AW2324" s="12" t="s">
        <v>35</v>
      </c>
      <c r="AX2324" s="12" t="s">
        <v>72</v>
      </c>
      <c r="AY2324" s="248" t="s">
        <v>147</v>
      </c>
    </row>
    <row r="2325" s="12" customFormat="1">
      <c r="B2325" s="238"/>
      <c r="C2325" s="239"/>
      <c r="D2325" s="225" t="s">
        <v>158</v>
      </c>
      <c r="E2325" s="240" t="s">
        <v>21</v>
      </c>
      <c r="F2325" s="241" t="s">
        <v>2919</v>
      </c>
      <c r="G2325" s="239"/>
      <c r="H2325" s="242">
        <v>4.5</v>
      </c>
      <c r="I2325" s="243"/>
      <c r="J2325" s="239"/>
      <c r="K2325" s="239"/>
      <c r="L2325" s="244"/>
      <c r="M2325" s="245"/>
      <c r="N2325" s="246"/>
      <c r="O2325" s="246"/>
      <c r="P2325" s="246"/>
      <c r="Q2325" s="246"/>
      <c r="R2325" s="246"/>
      <c r="S2325" s="246"/>
      <c r="T2325" s="247"/>
      <c r="AT2325" s="248" t="s">
        <v>158</v>
      </c>
      <c r="AU2325" s="248" t="s">
        <v>84</v>
      </c>
      <c r="AV2325" s="12" t="s">
        <v>84</v>
      </c>
      <c r="AW2325" s="12" t="s">
        <v>35</v>
      </c>
      <c r="AX2325" s="12" t="s">
        <v>72</v>
      </c>
      <c r="AY2325" s="248" t="s">
        <v>147</v>
      </c>
    </row>
    <row r="2326" s="12" customFormat="1">
      <c r="B2326" s="238"/>
      <c r="C2326" s="239"/>
      <c r="D2326" s="225" t="s">
        <v>158</v>
      </c>
      <c r="E2326" s="240" t="s">
        <v>21</v>
      </c>
      <c r="F2326" s="241" t="s">
        <v>2920</v>
      </c>
      <c r="G2326" s="239"/>
      <c r="H2326" s="242">
        <v>4.7999999999999998</v>
      </c>
      <c r="I2326" s="243"/>
      <c r="J2326" s="239"/>
      <c r="K2326" s="239"/>
      <c r="L2326" s="244"/>
      <c r="M2326" s="245"/>
      <c r="N2326" s="246"/>
      <c r="O2326" s="246"/>
      <c r="P2326" s="246"/>
      <c r="Q2326" s="246"/>
      <c r="R2326" s="246"/>
      <c r="S2326" s="246"/>
      <c r="T2326" s="247"/>
      <c r="AT2326" s="248" t="s">
        <v>158</v>
      </c>
      <c r="AU2326" s="248" t="s">
        <v>84</v>
      </c>
      <c r="AV2326" s="12" t="s">
        <v>84</v>
      </c>
      <c r="AW2326" s="12" t="s">
        <v>35</v>
      </c>
      <c r="AX2326" s="12" t="s">
        <v>72</v>
      </c>
      <c r="AY2326" s="248" t="s">
        <v>147</v>
      </c>
    </row>
    <row r="2327" s="13" customFormat="1">
      <c r="B2327" s="249"/>
      <c r="C2327" s="250"/>
      <c r="D2327" s="225" t="s">
        <v>158</v>
      </c>
      <c r="E2327" s="251" t="s">
        <v>21</v>
      </c>
      <c r="F2327" s="252" t="s">
        <v>161</v>
      </c>
      <c r="G2327" s="250"/>
      <c r="H2327" s="253">
        <v>47.219999999999999</v>
      </c>
      <c r="I2327" s="254"/>
      <c r="J2327" s="250"/>
      <c r="K2327" s="250"/>
      <c r="L2327" s="255"/>
      <c r="M2327" s="256"/>
      <c r="N2327" s="257"/>
      <c r="O2327" s="257"/>
      <c r="P2327" s="257"/>
      <c r="Q2327" s="257"/>
      <c r="R2327" s="257"/>
      <c r="S2327" s="257"/>
      <c r="T2327" s="258"/>
      <c r="AT2327" s="259" t="s">
        <v>158</v>
      </c>
      <c r="AU2327" s="259" t="s">
        <v>84</v>
      </c>
      <c r="AV2327" s="13" t="s">
        <v>154</v>
      </c>
      <c r="AW2327" s="13" t="s">
        <v>35</v>
      </c>
      <c r="AX2327" s="13" t="s">
        <v>77</v>
      </c>
      <c r="AY2327" s="259" t="s">
        <v>147</v>
      </c>
    </row>
    <row r="2328" s="1" customFormat="1" ht="25.5" customHeight="1">
      <c r="B2328" s="45"/>
      <c r="C2328" s="213" t="s">
        <v>2929</v>
      </c>
      <c r="D2328" s="213" t="s">
        <v>149</v>
      </c>
      <c r="E2328" s="214" t="s">
        <v>2930</v>
      </c>
      <c r="F2328" s="215" t="s">
        <v>2931</v>
      </c>
      <c r="G2328" s="216" t="s">
        <v>152</v>
      </c>
      <c r="H2328" s="217">
        <v>47.219999999999999</v>
      </c>
      <c r="I2328" s="218"/>
      <c r="J2328" s="219">
        <f>ROUND(I2328*H2328,2)</f>
        <v>0</v>
      </c>
      <c r="K2328" s="215" t="s">
        <v>153</v>
      </c>
      <c r="L2328" s="71"/>
      <c r="M2328" s="220" t="s">
        <v>21</v>
      </c>
      <c r="N2328" s="221" t="s">
        <v>43</v>
      </c>
      <c r="O2328" s="46"/>
      <c r="P2328" s="222">
        <f>O2328*H2328</f>
        <v>0</v>
      </c>
      <c r="Q2328" s="222">
        <v>0.00072000000000000005</v>
      </c>
      <c r="R2328" s="222">
        <f>Q2328*H2328</f>
        <v>0.033998399999999998</v>
      </c>
      <c r="S2328" s="222">
        <v>0</v>
      </c>
      <c r="T2328" s="223">
        <f>S2328*H2328</f>
        <v>0</v>
      </c>
      <c r="AR2328" s="23" t="s">
        <v>248</v>
      </c>
      <c r="AT2328" s="23" t="s">
        <v>149</v>
      </c>
      <c r="AU2328" s="23" t="s">
        <v>84</v>
      </c>
      <c r="AY2328" s="23" t="s">
        <v>147</v>
      </c>
      <c r="BE2328" s="224">
        <f>IF(N2328="základní",J2328,0)</f>
        <v>0</v>
      </c>
      <c r="BF2328" s="224">
        <f>IF(N2328="snížená",J2328,0)</f>
        <v>0</v>
      </c>
      <c r="BG2328" s="224">
        <f>IF(N2328="zákl. přenesená",J2328,0)</f>
        <v>0</v>
      </c>
      <c r="BH2328" s="224">
        <f>IF(N2328="sníž. přenesená",J2328,0)</f>
        <v>0</v>
      </c>
      <c r="BI2328" s="224">
        <f>IF(N2328="nulová",J2328,0)</f>
        <v>0</v>
      </c>
      <c r="BJ2328" s="23" t="s">
        <v>77</v>
      </c>
      <c r="BK2328" s="224">
        <f>ROUND(I2328*H2328,2)</f>
        <v>0</v>
      </c>
      <c r="BL2328" s="23" t="s">
        <v>248</v>
      </c>
      <c r="BM2328" s="23" t="s">
        <v>2932</v>
      </c>
    </row>
    <row r="2329" s="11" customFormat="1">
      <c r="B2329" s="228"/>
      <c r="C2329" s="229"/>
      <c r="D2329" s="225" t="s">
        <v>158</v>
      </c>
      <c r="E2329" s="230" t="s">
        <v>21</v>
      </c>
      <c r="F2329" s="231" t="s">
        <v>485</v>
      </c>
      <c r="G2329" s="229"/>
      <c r="H2329" s="230" t="s">
        <v>21</v>
      </c>
      <c r="I2329" s="232"/>
      <c r="J2329" s="229"/>
      <c r="K2329" s="229"/>
      <c r="L2329" s="233"/>
      <c r="M2329" s="234"/>
      <c r="N2329" s="235"/>
      <c r="O2329" s="235"/>
      <c r="P2329" s="235"/>
      <c r="Q2329" s="235"/>
      <c r="R2329" s="235"/>
      <c r="S2329" s="235"/>
      <c r="T2329" s="236"/>
      <c r="AT2329" s="237" t="s">
        <v>158</v>
      </c>
      <c r="AU2329" s="237" t="s">
        <v>84</v>
      </c>
      <c r="AV2329" s="11" t="s">
        <v>77</v>
      </c>
      <c r="AW2329" s="11" t="s">
        <v>35</v>
      </c>
      <c r="AX2329" s="11" t="s">
        <v>72</v>
      </c>
      <c r="AY2329" s="237" t="s">
        <v>147</v>
      </c>
    </row>
    <row r="2330" s="12" customFormat="1">
      <c r="B2330" s="238"/>
      <c r="C2330" s="239"/>
      <c r="D2330" s="225" t="s">
        <v>158</v>
      </c>
      <c r="E2330" s="240" t="s">
        <v>21</v>
      </c>
      <c r="F2330" s="241" t="s">
        <v>2913</v>
      </c>
      <c r="G2330" s="239"/>
      <c r="H2330" s="242">
        <v>9.6199999999999992</v>
      </c>
      <c r="I2330" s="243"/>
      <c r="J2330" s="239"/>
      <c r="K2330" s="239"/>
      <c r="L2330" s="244"/>
      <c r="M2330" s="245"/>
      <c r="N2330" s="246"/>
      <c r="O2330" s="246"/>
      <c r="P2330" s="246"/>
      <c r="Q2330" s="246"/>
      <c r="R2330" s="246"/>
      <c r="S2330" s="246"/>
      <c r="T2330" s="247"/>
      <c r="AT2330" s="248" t="s">
        <v>158</v>
      </c>
      <c r="AU2330" s="248" t="s">
        <v>84</v>
      </c>
      <c r="AV2330" s="12" t="s">
        <v>84</v>
      </c>
      <c r="AW2330" s="12" t="s">
        <v>35</v>
      </c>
      <c r="AX2330" s="12" t="s">
        <v>72</v>
      </c>
      <c r="AY2330" s="248" t="s">
        <v>147</v>
      </c>
    </row>
    <row r="2331" s="12" customFormat="1">
      <c r="B2331" s="238"/>
      <c r="C2331" s="239"/>
      <c r="D2331" s="225" t="s">
        <v>158</v>
      </c>
      <c r="E2331" s="240" t="s">
        <v>21</v>
      </c>
      <c r="F2331" s="241" t="s">
        <v>2914</v>
      </c>
      <c r="G2331" s="239"/>
      <c r="H2331" s="242">
        <v>2</v>
      </c>
      <c r="I2331" s="243"/>
      <c r="J2331" s="239"/>
      <c r="K2331" s="239"/>
      <c r="L2331" s="244"/>
      <c r="M2331" s="245"/>
      <c r="N2331" s="246"/>
      <c r="O2331" s="246"/>
      <c r="P2331" s="246"/>
      <c r="Q2331" s="246"/>
      <c r="R2331" s="246"/>
      <c r="S2331" s="246"/>
      <c r="T2331" s="247"/>
      <c r="AT2331" s="248" t="s">
        <v>158</v>
      </c>
      <c r="AU2331" s="248" t="s">
        <v>84</v>
      </c>
      <c r="AV2331" s="12" t="s">
        <v>84</v>
      </c>
      <c r="AW2331" s="12" t="s">
        <v>35</v>
      </c>
      <c r="AX2331" s="12" t="s">
        <v>72</v>
      </c>
      <c r="AY2331" s="248" t="s">
        <v>147</v>
      </c>
    </row>
    <row r="2332" s="12" customFormat="1">
      <c r="B2332" s="238"/>
      <c r="C2332" s="239"/>
      <c r="D2332" s="225" t="s">
        <v>158</v>
      </c>
      <c r="E2332" s="240" t="s">
        <v>21</v>
      </c>
      <c r="F2332" s="241" t="s">
        <v>2915</v>
      </c>
      <c r="G2332" s="239"/>
      <c r="H2332" s="242">
        <v>6.5999999999999996</v>
      </c>
      <c r="I2332" s="243"/>
      <c r="J2332" s="239"/>
      <c r="K2332" s="239"/>
      <c r="L2332" s="244"/>
      <c r="M2332" s="245"/>
      <c r="N2332" s="246"/>
      <c r="O2332" s="246"/>
      <c r="P2332" s="246"/>
      <c r="Q2332" s="246"/>
      <c r="R2332" s="246"/>
      <c r="S2332" s="246"/>
      <c r="T2332" s="247"/>
      <c r="AT2332" s="248" t="s">
        <v>158</v>
      </c>
      <c r="AU2332" s="248" t="s">
        <v>84</v>
      </c>
      <c r="AV2332" s="12" t="s">
        <v>84</v>
      </c>
      <c r="AW2332" s="12" t="s">
        <v>35</v>
      </c>
      <c r="AX2332" s="12" t="s">
        <v>72</v>
      </c>
      <c r="AY2332" s="248" t="s">
        <v>147</v>
      </c>
    </row>
    <row r="2333" s="12" customFormat="1">
      <c r="B2333" s="238"/>
      <c r="C2333" s="239"/>
      <c r="D2333" s="225" t="s">
        <v>158</v>
      </c>
      <c r="E2333" s="240" t="s">
        <v>21</v>
      </c>
      <c r="F2333" s="241" t="s">
        <v>2916</v>
      </c>
      <c r="G2333" s="239"/>
      <c r="H2333" s="242">
        <v>6.5999999999999996</v>
      </c>
      <c r="I2333" s="243"/>
      <c r="J2333" s="239"/>
      <c r="K2333" s="239"/>
      <c r="L2333" s="244"/>
      <c r="M2333" s="245"/>
      <c r="N2333" s="246"/>
      <c r="O2333" s="246"/>
      <c r="P2333" s="246"/>
      <c r="Q2333" s="246"/>
      <c r="R2333" s="246"/>
      <c r="S2333" s="246"/>
      <c r="T2333" s="247"/>
      <c r="AT2333" s="248" t="s">
        <v>158</v>
      </c>
      <c r="AU2333" s="248" t="s">
        <v>84</v>
      </c>
      <c r="AV2333" s="12" t="s">
        <v>84</v>
      </c>
      <c r="AW2333" s="12" t="s">
        <v>35</v>
      </c>
      <c r="AX2333" s="12" t="s">
        <v>72</v>
      </c>
      <c r="AY2333" s="248" t="s">
        <v>147</v>
      </c>
    </row>
    <row r="2334" s="12" customFormat="1">
      <c r="B2334" s="238"/>
      <c r="C2334" s="239"/>
      <c r="D2334" s="225" t="s">
        <v>158</v>
      </c>
      <c r="E2334" s="240" t="s">
        <v>21</v>
      </c>
      <c r="F2334" s="241" t="s">
        <v>2917</v>
      </c>
      <c r="G2334" s="239"/>
      <c r="H2334" s="242">
        <v>4.5</v>
      </c>
      <c r="I2334" s="243"/>
      <c r="J2334" s="239"/>
      <c r="K2334" s="239"/>
      <c r="L2334" s="244"/>
      <c r="M2334" s="245"/>
      <c r="N2334" s="246"/>
      <c r="O2334" s="246"/>
      <c r="P2334" s="246"/>
      <c r="Q2334" s="246"/>
      <c r="R2334" s="246"/>
      <c r="S2334" s="246"/>
      <c r="T2334" s="247"/>
      <c r="AT2334" s="248" t="s">
        <v>158</v>
      </c>
      <c r="AU2334" s="248" t="s">
        <v>84</v>
      </c>
      <c r="AV2334" s="12" t="s">
        <v>84</v>
      </c>
      <c r="AW2334" s="12" t="s">
        <v>35</v>
      </c>
      <c r="AX2334" s="12" t="s">
        <v>72</v>
      </c>
      <c r="AY2334" s="248" t="s">
        <v>147</v>
      </c>
    </row>
    <row r="2335" s="12" customFormat="1">
      <c r="B2335" s="238"/>
      <c r="C2335" s="239"/>
      <c r="D2335" s="225" t="s">
        <v>158</v>
      </c>
      <c r="E2335" s="240" t="s">
        <v>21</v>
      </c>
      <c r="F2335" s="241" t="s">
        <v>2918</v>
      </c>
      <c r="G2335" s="239"/>
      <c r="H2335" s="242">
        <v>8.5999999999999996</v>
      </c>
      <c r="I2335" s="243"/>
      <c r="J2335" s="239"/>
      <c r="K2335" s="239"/>
      <c r="L2335" s="244"/>
      <c r="M2335" s="245"/>
      <c r="N2335" s="246"/>
      <c r="O2335" s="246"/>
      <c r="P2335" s="246"/>
      <c r="Q2335" s="246"/>
      <c r="R2335" s="246"/>
      <c r="S2335" s="246"/>
      <c r="T2335" s="247"/>
      <c r="AT2335" s="248" t="s">
        <v>158</v>
      </c>
      <c r="AU2335" s="248" t="s">
        <v>84</v>
      </c>
      <c r="AV2335" s="12" t="s">
        <v>84</v>
      </c>
      <c r="AW2335" s="12" t="s">
        <v>35</v>
      </c>
      <c r="AX2335" s="12" t="s">
        <v>72</v>
      </c>
      <c r="AY2335" s="248" t="s">
        <v>147</v>
      </c>
    </row>
    <row r="2336" s="12" customFormat="1">
      <c r="B2336" s="238"/>
      <c r="C2336" s="239"/>
      <c r="D2336" s="225" t="s">
        <v>158</v>
      </c>
      <c r="E2336" s="240" t="s">
        <v>21</v>
      </c>
      <c r="F2336" s="241" t="s">
        <v>2919</v>
      </c>
      <c r="G2336" s="239"/>
      <c r="H2336" s="242">
        <v>4.5</v>
      </c>
      <c r="I2336" s="243"/>
      <c r="J2336" s="239"/>
      <c r="K2336" s="239"/>
      <c r="L2336" s="244"/>
      <c r="M2336" s="245"/>
      <c r="N2336" s="246"/>
      <c r="O2336" s="246"/>
      <c r="P2336" s="246"/>
      <c r="Q2336" s="246"/>
      <c r="R2336" s="246"/>
      <c r="S2336" s="246"/>
      <c r="T2336" s="247"/>
      <c r="AT2336" s="248" t="s">
        <v>158</v>
      </c>
      <c r="AU2336" s="248" t="s">
        <v>84</v>
      </c>
      <c r="AV2336" s="12" t="s">
        <v>84</v>
      </c>
      <c r="AW2336" s="12" t="s">
        <v>35</v>
      </c>
      <c r="AX2336" s="12" t="s">
        <v>72</v>
      </c>
      <c r="AY2336" s="248" t="s">
        <v>147</v>
      </c>
    </row>
    <row r="2337" s="12" customFormat="1">
      <c r="B2337" s="238"/>
      <c r="C2337" s="239"/>
      <c r="D2337" s="225" t="s">
        <v>158</v>
      </c>
      <c r="E2337" s="240" t="s">
        <v>21</v>
      </c>
      <c r="F2337" s="241" t="s">
        <v>2920</v>
      </c>
      <c r="G2337" s="239"/>
      <c r="H2337" s="242">
        <v>4.7999999999999998</v>
      </c>
      <c r="I2337" s="243"/>
      <c r="J2337" s="239"/>
      <c r="K2337" s="239"/>
      <c r="L2337" s="244"/>
      <c r="M2337" s="245"/>
      <c r="N2337" s="246"/>
      <c r="O2337" s="246"/>
      <c r="P2337" s="246"/>
      <c r="Q2337" s="246"/>
      <c r="R2337" s="246"/>
      <c r="S2337" s="246"/>
      <c r="T2337" s="247"/>
      <c r="AT2337" s="248" t="s">
        <v>158</v>
      </c>
      <c r="AU2337" s="248" t="s">
        <v>84</v>
      </c>
      <c r="AV2337" s="12" t="s">
        <v>84</v>
      </c>
      <c r="AW2337" s="12" t="s">
        <v>35</v>
      </c>
      <c r="AX2337" s="12" t="s">
        <v>72</v>
      </c>
      <c r="AY2337" s="248" t="s">
        <v>147</v>
      </c>
    </row>
    <row r="2338" s="13" customFormat="1">
      <c r="B2338" s="249"/>
      <c r="C2338" s="250"/>
      <c r="D2338" s="225" t="s">
        <v>158</v>
      </c>
      <c r="E2338" s="251" t="s">
        <v>21</v>
      </c>
      <c r="F2338" s="252" t="s">
        <v>161</v>
      </c>
      <c r="G2338" s="250"/>
      <c r="H2338" s="253">
        <v>47.219999999999999</v>
      </c>
      <c r="I2338" s="254"/>
      <c r="J2338" s="250"/>
      <c r="K2338" s="250"/>
      <c r="L2338" s="255"/>
      <c r="M2338" s="256"/>
      <c r="N2338" s="257"/>
      <c r="O2338" s="257"/>
      <c r="P2338" s="257"/>
      <c r="Q2338" s="257"/>
      <c r="R2338" s="257"/>
      <c r="S2338" s="257"/>
      <c r="T2338" s="258"/>
      <c r="AT2338" s="259" t="s">
        <v>158</v>
      </c>
      <c r="AU2338" s="259" t="s">
        <v>84</v>
      </c>
      <c r="AV2338" s="13" t="s">
        <v>154</v>
      </c>
      <c r="AW2338" s="13" t="s">
        <v>35</v>
      </c>
      <c r="AX2338" s="13" t="s">
        <v>77</v>
      </c>
      <c r="AY2338" s="259" t="s">
        <v>147</v>
      </c>
    </row>
    <row r="2339" s="1" customFormat="1" ht="25.5" customHeight="1">
      <c r="B2339" s="45"/>
      <c r="C2339" s="213" t="s">
        <v>2933</v>
      </c>
      <c r="D2339" s="213" t="s">
        <v>149</v>
      </c>
      <c r="E2339" s="214" t="s">
        <v>2934</v>
      </c>
      <c r="F2339" s="215" t="s">
        <v>2935</v>
      </c>
      <c r="G2339" s="216" t="s">
        <v>152</v>
      </c>
      <c r="H2339" s="217">
        <v>47.219999999999999</v>
      </c>
      <c r="I2339" s="218"/>
      <c r="J2339" s="219">
        <f>ROUND(I2339*H2339,2)</f>
        <v>0</v>
      </c>
      <c r="K2339" s="215" t="s">
        <v>153</v>
      </c>
      <c r="L2339" s="71"/>
      <c r="M2339" s="220" t="s">
        <v>21</v>
      </c>
      <c r="N2339" s="221" t="s">
        <v>43</v>
      </c>
      <c r="O2339" s="46"/>
      <c r="P2339" s="222">
        <f>O2339*H2339</f>
        <v>0</v>
      </c>
      <c r="Q2339" s="222">
        <v>2.0000000000000002E-05</v>
      </c>
      <c r="R2339" s="222">
        <f>Q2339*H2339</f>
        <v>0.00094440000000000008</v>
      </c>
      <c r="S2339" s="222">
        <v>0</v>
      </c>
      <c r="T2339" s="223">
        <f>S2339*H2339</f>
        <v>0</v>
      </c>
      <c r="AR2339" s="23" t="s">
        <v>248</v>
      </c>
      <c r="AT2339" s="23" t="s">
        <v>149</v>
      </c>
      <c r="AU2339" s="23" t="s">
        <v>84</v>
      </c>
      <c r="AY2339" s="23" t="s">
        <v>147</v>
      </c>
      <c r="BE2339" s="224">
        <f>IF(N2339="základní",J2339,0)</f>
        <v>0</v>
      </c>
      <c r="BF2339" s="224">
        <f>IF(N2339="snížená",J2339,0)</f>
        <v>0</v>
      </c>
      <c r="BG2339" s="224">
        <f>IF(N2339="zákl. přenesená",J2339,0)</f>
        <v>0</v>
      </c>
      <c r="BH2339" s="224">
        <f>IF(N2339="sníž. přenesená",J2339,0)</f>
        <v>0</v>
      </c>
      <c r="BI2339" s="224">
        <f>IF(N2339="nulová",J2339,0)</f>
        <v>0</v>
      </c>
      <c r="BJ2339" s="23" t="s">
        <v>77</v>
      </c>
      <c r="BK2339" s="224">
        <f>ROUND(I2339*H2339,2)</f>
        <v>0</v>
      </c>
      <c r="BL2339" s="23" t="s">
        <v>248</v>
      </c>
      <c r="BM2339" s="23" t="s">
        <v>2936</v>
      </c>
    </row>
    <row r="2340" s="11" customFormat="1">
      <c r="B2340" s="228"/>
      <c r="C2340" s="229"/>
      <c r="D2340" s="225" t="s">
        <v>158</v>
      </c>
      <c r="E2340" s="230" t="s">
        <v>21</v>
      </c>
      <c r="F2340" s="231" t="s">
        <v>485</v>
      </c>
      <c r="G2340" s="229"/>
      <c r="H2340" s="230" t="s">
        <v>21</v>
      </c>
      <c r="I2340" s="232"/>
      <c r="J2340" s="229"/>
      <c r="K2340" s="229"/>
      <c r="L2340" s="233"/>
      <c r="M2340" s="234"/>
      <c r="N2340" s="235"/>
      <c r="O2340" s="235"/>
      <c r="P2340" s="235"/>
      <c r="Q2340" s="235"/>
      <c r="R2340" s="235"/>
      <c r="S2340" s="235"/>
      <c r="T2340" s="236"/>
      <c r="AT2340" s="237" t="s">
        <v>158</v>
      </c>
      <c r="AU2340" s="237" t="s">
        <v>84</v>
      </c>
      <c r="AV2340" s="11" t="s">
        <v>77</v>
      </c>
      <c r="AW2340" s="11" t="s">
        <v>35</v>
      </c>
      <c r="AX2340" s="11" t="s">
        <v>72</v>
      </c>
      <c r="AY2340" s="237" t="s">
        <v>147</v>
      </c>
    </row>
    <row r="2341" s="12" customFormat="1">
      <c r="B2341" s="238"/>
      <c r="C2341" s="239"/>
      <c r="D2341" s="225" t="s">
        <v>158</v>
      </c>
      <c r="E2341" s="240" t="s">
        <v>21</v>
      </c>
      <c r="F2341" s="241" t="s">
        <v>2913</v>
      </c>
      <c r="G2341" s="239"/>
      <c r="H2341" s="242">
        <v>9.6199999999999992</v>
      </c>
      <c r="I2341" s="243"/>
      <c r="J2341" s="239"/>
      <c r="K2341" s="239"/>
      <c r="L2341" s="244"/>
      <c r="M2341" s="245"/>
      <c r="N2341" s="246"/>
      <c r="O2341" s="246"/>
      <c r="P2341" s="246"/>
      <c r="Q2341" s="246"/>
      <c r="R2341" s="246"/>
      <c r="S2341" s="246"/>
      <c r="T2341" s="247"/>
      <c r="AT2341" s="248" t="s">
        <v>158</v>
      </c>
      <c r="AU2341" s="248" t="s">
        <v>84</v>
      </c>
      <c r="AV2341" s="12" t="s">
        <v>84</v>
      </c>
      <c r="AW2341" s="12" t="s">
        <v>35</v>
      </c>
      <c r="AX2341" s="12" t="s">
        <v>72</v>
      </c>
      <c r="AY2341" s="248" t="s">
        <v>147</v>
      </c>
    </row>
    <row r="2342" s="12" customFormat="1">
      <c r="B2342" s="238"/>
      <c r="C2342" s="239"/>
      <c r="D2342" s="225" t="s">
        <v>158</v>
      </c>
      <c r="E2342" s="240" t="s">
        <v>21</v>
      </c>
      <c r="F2342" s="241" t="s">
        <v>2914</v>
      </c>
      <c r="G2342" s="239"/>
      <c r="H2342" s="242">
        <v>2</v>
      </c>
      <c r="I2342" s="243"/>
      <c r="J2342" s="239"/>
      <c r="K2342" s="239"/>
      <c r="L2342" s="244"/>
      <c r="M2342" s="245"/>
      <c r="N2342" s="246"/>
      <c r="O2342" s="246"/>
      <c r="P2342" s="246"/>
      <c r="Q2342" s="246"/>
      <c r="R2342" s="246"/>
      <c r="S2342" s="246"/>
      <c r="T2342" s="247"/>
      <c r="AT2342" s="248" t="s">
        <v>158</v>
      </c>
      <c r="AU2342" s="248" t="s">
        <v>84</v>
      </c>
      <c r="AV2342" s="12" t="s">
        <v>84</v>
      </c>
      <c r="AW2342" s="12" t="s">
        <v>35</v>
      </c>
      <c r="AX2342" s="12" t="s">
        <v>72</v>
      </c>
      <c r="AY2342" s="248" t="s">
        <v>147</v>
      </c>
    </row>
    <row r="2343" s="12" customFormat="1">
      <c r="B2343" s="238"/>
      <c r="C2343" s="239"/>
      <c r="D2343" s="225" t="s">
        <v>158</v>
      </c>
      <c r="E2343" s="240" t="s">
        <v>21</v>
      </c>
      <c r="F2343" s="241" t="s">
        <v>2915</v>
      </c>
      <c r="G2343" s="239"/>
      <c r="H2343" s="242">
        <v>6.5999999999999996</v>
      </c>
      <c r="I2343" s="243"/>
      <c r="J2343" s="239"/>
      <c r="K2343" s="239"/>
      <c r="L2343" s="244"/>
      <c r="M2343" s="245"/>
      <c r="N2343" s="246"/>
      <c r="O2343" s="246"/>
      <c r="P2343" s="246"/>
      <c r="Q2343" s="246"/>
      <c r="R2343" s="246"/>
      <c r="S2343" s="246"/>
      <c r="T2343" s="247"/>
      <c r="AT2343" s="248" t="s">
        <v>158</v>
      </c>
      <c r="AU2343" s="248" t="s">
        <v>84</v>
      </c>
      <c r="AV2343" s="12" t="s">
        <v>84</v>
      </c>
      <c r="AW2343" s="12" t="s">
        <v>35</v>
      </c>
      <c r="AX2343" s="12" t="s">
        <v>72</v>
      </c>
      <c r="AY2343" s="248" t="s">
        <v>147</v>
      </c>
    </row>
    <row r="2344" s="12" customFormat="1">
      <c r="B2344" s="238"/>
      <c r="C2344" s="239"/>
      <c r="D2344" s="225" t="s">
        <v>158</v>
      </c>
      <c r="E2344" s="240" t="s">
        <v>21</v>
      </c>
      <c r="F2344" s="241" t="s">
        <v>2916</v>
      </c>
      <c r="G2344" s="239"/>
      <c r="H2344" s="242">
        <v>6.5999999999999996</v>
      </c>
      <c r="I2344" s="243"/>
      <c r="J2344" s="239"/>
      <c r="K2344" s="239"/>
      <c r="L2344" s="244"/>
      <c r="M2344" s="245"/>
      <c r="N2344" s="246"/>
      <c r="O2344" s="246"/>
      <c r="P2344" s="246"/>
      <c r="Q2344" s="246"/>
      <c r="R2344" s="246"/>
      <c r="S2344" s="246"/>
      <c r="T2344" s="247"/>
      <c r="AT2344" s="248" t="s">
        <v>158</v>
      </c>
      <c r="AU2344" s="248" t="s">
        <v>84</v>
      </c>
      <c r="AV2344" s="12" t="s">
        <v>84</v>
      </c>
      <c r="AW2344" s="12" t="s">
        <v>35</v>
      </c>
      <c r="AX2344" s="12" t="s">
        <v>72</v>
      </c>
      <c r="AY2344" s="248" t="s">
        <v>147</v>
      </c>
    </row>
    <row r="2345" s="12" customFormat="1">
      <c r="B2345" s="238"/>
      <c r="C2345" s="239"/>
      <c r="D2345" s="225" t="s">
        <v>158</v>
      </c>
      <c r="E2345" s="240" t="s">
        <v>21</v>
      </c>
      <c r="F2345" s="241" t="s">
        <v>2917</v>
      </c>
      <c r="G2345" s="239"/>
      <c r="H2345" s="242">
        <v>4.5</v>
      </c>
      <c r="I2345" s="243"/>
      <c r="J2345" s="239"/>
      <c r="K2345" s="239"/>
      <c r="L2345" s="244"/>
      <c r="M2345" s="245"/>
      <c r="N2345" s="246"/>
      <c r="O2345" s="246"/>
      <c r="P2345" s="246"/>
      <c r="Q2345" s="246"/>
      <c r="R2345" s="246"/>
      <c r="S2345" s="246"/>
      <c r="T2345" s="247"/>
      <c r="AT2345" s="248" t="s">
        <v>158</v>
      </c>
      <c r="AU2345" s="248" t="s">
        <v>84</v>
      </c>
      <c r="AV2345" s="12" t="s">
        <v>84</v>
      </c>
      <c r="AW2345" s="12" t="s">
        <v>35</v>
      </c>
      <c r="AX2345" s="12" t="s">
        <v>72</v>
      </c>
      <c r="AY2345" s="248" t="s">
        <v>147</v>
      </c>
    </row>
    <row r="2346" s="12" customFormat="1">
      <c r="B2346" s="238"/>
      <c r="C2346" s="239"/>
      <c r="D2346" s="225" t="s">
        <v>158</v>
      </c>
      <c r="E2346" s="240" t="s">
        <v>21</v>
      </c>
      <c r="F2346" s="241" t="s">
        <v>2918</v>
      </c>
      <c r="G2346" s="239"/>
      <c r="H2346" s="242">
        <v>8.5999999999999996</v>
      </c>
      <c r="I2346" s="243"/>
      <c r="J2346" s="239"/>
      <c r="K2346" s="239"/>
      <c r="L2346" s="244"/>
      <c r="M2346" s="245"/>
      <c r="N2346" s="246"/>
      <c r="O2346" s="246"/>
      <c r="P2346" s="246"/>
      <c r="Q2346" s="246"/>
      <c r="R2346" s="246"/>
      <c r="S2346" s="246"/>
      <c r="T2346" s="247"/>
      <c r="AT2346" s="248" t="s">
        <v>158</v>
      </c>
      <c r="AU2346" s="248" t="s">
        <v>84</v>
      </c>
      <c r="AV2346" s="12" t="s">
        <v>84</v>
      </c>
      <c r="AW2346" s="12" t="s">
        <v>35</v>
      </c>
      <c r="AX2346" s="12" t="s">
        <v>72</v>
      </c>
      <c r="AY2346" s="248" t="s">
        <v>147</v>
      </c>
    </row>
    <row r="2347" s="12" customFormat="1">
      <c r="B2347" s="238"/>
      <c r="C2347" s="239"/>
      <c r="D2347" s="225" t="s">
        <v>158</v>
      </c>
      <c r="E2347" s="240" t="s">
        <v>21</v>
      </c>
      <c r="F2347" s="241" t="s">
        <v>2919</v>
      </c>
      <c r="G2347" s="239"/>
      <c r="H2347" s="242">
        <v>4.5</v>
      </c>
      <c r="I2347" s="243"/>
      <c r="J2347" s="239"/>
      <c r="K2347" s="239"/>
      <c r="L2347" s="244"/>
      <c r="M2347" s="245"/>
      <c r="N2347" s="246"/>
      <c r="O2347" s="246"/>
      <c r="P2347" s="246"/>
      <c r="Q2347" s="246"/>
      <c r="R2347" s="246"/>
      <c r="S2347" s="246"/>
      <c r="T2347" s="247"/>
      <c r="AT2347" s="248" t="s">
        <v>158</v>
      </c>
      <c r="AU2347" s="248" t="s">
        <v>84</v>
      </c>
      <c r="AV2347" s="12" t="s">
        <v>84</v>
      </c>
      <c r="AW2347" s="12" t="s">
        <v>35</v>
      </c>
      <c r="AX2347" s="12" t="s">
        <v>72</v>
      </c>
      <c r="AY2347" s="248" t="s">
        <v>147</v>
      </c>
    </row>
    <row r="2348" s="12" customFormat="1">
      <c r="B2348" s="238"/>
      <c r="C2348" s="239"/>
      <c r="D2348" s="225" t="s">
        <v>158</v>
      </c>
      <c r="E2348" s="240" t="s">
        <v>21</v>
      </c>
      <c r="F2348" s="241" t="s">
        <v>2920</v>
      </c>
      <c r="G2348" s="239"/>
      <c r="H2348" s="242">
        <v>4.7999999999999998</v>
      </c>
      <c r="I2348" s="243"/>
      <c r="J2348" s="239"/>
      <c r="K2348" s="239"/>
      <c r="L2348" s="244"/>
      <c r="M2348" s="245"/>
      <c r="N2348" s="246"/>
      <c r="O2348" s="246"/>
      <c r="P2348" s="246"/>
      <c r="Q2348" s="246"/>
      <c r="R2348" s="246"/>
      <c r="S2348" s="246"/>
      <c r="T2348" s="247"/>
      <c r="AT2348" s="248" t="s">
        <v>158</v>
      </c>
      <c r="AU2348" s="248" t="s">
        <v>84</v>
      </c>
      <c r="AV2348" s="12" t="s">
        <v>84</v>
      </c>
      <c r="AW2348" s="12" t="s">
        <v>35</v>
      </c>
      <c r="AX2348" s="12" t="s">
        <v>72</v>
      </c>
      <c r="AY2348" s="248" t="s">
        <v>147</v>
      </c>
    </row>
    <row r="2349" s="13" customFormat="1">
      <c r="B2349" s="249"/>
      <c r="C2349" s="250"/>
      <c r="D2349" s="225" t="s">
        <v>158</v>
      </c>
      <c r="E2349" s="251" t="s">
        <v>21</v>
      </c>
      <c r="F2349" s="252" t="s">
        <v>161</v>
      </c>
      <c r="G2349" s="250"/>
      <c r="H2349" s="253">
        <v>47.219999999999999</v>
      </c>
      <c r="I2349" s="254"/>
      <c r="J2349" s="250"/>
      <c r="K2349" s="250"/>
      <c r="L2349" s="255"/>
      <c r="M2349" s="256"/>
      <c r="N2349" s="257"/>
      <c r="O2349" s="257"/>
      <c r="P2349" s="257"/>
      <c r="Q2349" s="257"/>
      <c r="R2349" s="257"/>
      <c r="S2349" s="257"/>
      <c r="T2349" s="258"/>
      <c r="AT2349" s="259" t="s">
        <v>158</v>
      </c>
      <c r="AU2349" s="259" t="s">
        <v>84</v>
      </c>
      <c r="AV2349" s="13" t="s">
        <v>154</v>
      </c>
      <c r="AW2349" s="13" t="s">
        <v>35</v>
      </c>
      <c r="AX2349" s="13" t="s">
        <v>77</v>
      </c>
      <c r="AY2349" s="259" t="s">
        <v>147</v>
      </c>
    </row>
    <row r="2350" s="10" customFormat="1" ht="29.88" customHeight="1">
      <c r="B2350" s="197"/>
      <c r="C2350" s="198"/>
      <c r="D2350" s="199" t="s">
        <v>71</v>
      </c>
      <c r="E2350" s="211" t="s">
        <v>2937</v>
      </c>
      <c r="F2350" s="211" t="s">
        <v>2938</v>
      </c>
      <c r="G2350" s="198"/>
      <c r="H2350" s="198"/>
      <c r="I2350" s="201"/>
      <c r="J2350" s="212">
        <f>BK2350</f>
        <v>0</v>
      </c>
      <c r="K2350" s="198"/>
      <c r="L2350" s="203"/>
      <c r="M2350" s="204"/>
      <c r="N2350" s="205"/>
      <c r="O2350" s="205"/>
      <c r="P2350" s="206">
        <f>SUM(P2351:P2441)</f>
        <v>0</v>
      </c>
      <c r="Q2350" s="205"/>
      <c r="R2350" s="206">
        <f>SUM(R2351:R2441)</f>
        <v>1.39184328</v>
      </c>
      <c r="S2350" s="205"/>
      <c r="T2350" s="207">
        <f>SUM(T2351:T2441)</f>
        <v>0.25167381</v>
      </c>
      <c r="AR2350" s="208" t="s">
        <v>84</v>
      </c>
      <c r="AT2350" s="209" t="s">
        <v>71</v>
      </c>
      <c r="AU2350" s="209" t="s">
        <v>77</v>
      </c>
      <c r="AY2350" s="208" t="s">
        <v>147</v>
      </c>
      <c r="BK2350" s="210">
        <f>SUM(BK2351:BK2441)</f>
        <v>0</v>
      </c>
    </row>
    <row r="2351" s="1" customFormat="1" ht="16.5" customHeight="1">
      <c r="B2351" s="45"/>
      <c r="C2351" s="213" t="s">
        <v>2939</v>
      </c>
      <c r="D2351" s="213" t="s">
        <v>149</v>
      </c>
      <c r="E2351" s="214" t="s">
        <v>2940</v>
      </c>
      <c r="F2351" s="215" t="s">
        <v>2941</v>
      </c>
      <c r="G2351" s="216" t="s">
        <v>152</v>
      </c>
      <c r="H2351" s="217">
        <v>811.851</v>
      </c>
      <c r="I2351" s="218"/>
      <c r="J2351" s="219">
        <f>ROUND(I2351*H2351,2)</f>
        <v>0</v>
      </c>
      <c r="K2351" s="215" t="s">
        <v>153</v>
      </c>
      <c r="L2351" s="71"/>
      <c r="M2351" s="220" t="s">
        <v>21</v>
      </c>
      <c r="N2351" s="221" t="s">
        <v>43</v>
      </c>
      <c r="O2351" s="46"/>
      <c r="P2351" s="222">
        <f>O2351*H2351</f>
        <v>0</v>
      </c>
      <c r="Q2351" s="222">
        <v>0.001</v>
      </c>
      <c r="R2351" s="222">
        <f>Q2351*H2351</f>
        <v>0.81185099999999999</v>
      </c>
      <c r="S2351" s="222">
        <v>0.00031</v>
      </c>
      <c r="T2351" s="223">
        <f>S2351*H2351</f>
        <v>0.25167381</v>
      </c>
      <c r="AR2351" s="23" t="s">
        <v>248</v>
      </c>
      <c r="AT2351" s="23" t="s">
        <v>149</v>
      </c>
      <c r="AU2351" s="23" t="s">
        <v>84</v>
      </c>
      <c r="AY2351" s="23" t="s">
        <v>147</v>
      </c>
      <c r="BE2351" s="224">
        <f>IF(N2351="základní",J2351,0)</f>
        <v>0</v>
      </c>
      <c r="BF2351" s="224">
        <f>IF(N2351="snížená",J2351,0)</f>
        <v>0</v>
      </c>
      <c r="BG2351" s="224">
        <f>IF(N2351="zákl. přenesená",J2351,0)</f>
        <v>0</v>
      </c>
      <c r="BH2351" s="224">
        <f>IF(N2351="sníž. přenesená",J2351,0)</f>
        <v>0</v>
      </c>
      <c r="BI2351" s="224">
        <f>IF(N2351="nulová",J2351,0)</f>
        <v>0</v>
      </c>
      <c r="BJ2351" s="23" t="s">
        <v>77</v>
      </c>
      <c r="BK2351" s="224">
        <f>ROUND(I2351*H2351,2)</f>
        <v>0</v>
      </c>
      <c r="BL2351" s="23" t="s">
        <v>248</v>
      </c>
      <c r="BM2351" s="23" t="s">
        <v>2942</v>
      </c>
    </row>
    <row r="2352" s="1" customFormat="1">
      <c r="B2352" s="45"/>
      <c r="C2352" s="73"/>
      <c r="D2352" s="225" t="s">
        <v>156</v>
      </c>
      <c r="E2352" s="73"/>
      <c r="F2352" s="226" t="s">
        <v>2943</v>
      </c>
      <c r="G2352" s="73"/>
      <c r="H2352" s="73"/>
      <c r="I2352" s="184"/>
      <c r="J2352" s="73"/>
      <c r="K2352" s="73"/>
      <c r="L2352" s="71"/>
      <c r="M2352" s="227"/>
      <c r="N2352" s="46"/>
      <c r="O2352" s="46"/>
      <c r="P2352" s="46"/>
      <c r="Q2352" s="46"/>
      <c r="R2352" s="46"/>
      <c r="S2352" s="46"/>
      <c r="T2352" s="94"/>
      <c r="AT2352" s="23" t="s">
        <v>156</v>
      </c>
      <c r="AU2352" s="23" t="s">
        <v>84</v>
      </c>
    </row>
    <row r="2353" s="11" customFormat="1">
      <c r="B2353" s="228"/>
      <c r="C2353" s="229"/>
      <c r="D2353" s="225" t="s">
        <v>158</v>
      </c>
      <c r="E2353" s="230" t="s">
        <v>21</v>
      </c>
      <c r="F2353" s="231" t="s">
        <v>303</v>
      </c>
      <c r="G2353" s="229"/>
      <c r="H2353" s="230" t="s">
        <v>21</v>
      </c>
      <c r="I2353" s="232"/>
      <c r="J2353" s="229"/>
      <c r="K2353" s="229"/>
      <c r="L2353" s="233"/>
      <c r="M2353" s="234"/>
      <c r="N2353" s="235"/>
      <c r="O2353" s="235"/>
      <c r="P2353" s="235"/>
      <c r="Q2353" s="235"/>
      <c r="R2353" s="235"/>
      <c r="S2353" s="235"/>
      <c r="T2353" s="236"/>
      <c r="AT2353" s="237" t="s">
        <v>158</v>
      </c>
      <c r="AU2353" s="237" t="s">
        <v>84</v>
      </c>
      <c r="AV2353" s="11" t="s">
        <v>77</v>
      </c>
      <c r="AW2353" s="11" t="s">
        <v>35</v>
      </c>
      <c r="AX2353" s="11" t="s">
        <v>72</v>
      </c>
      <c r="AY2353" s="237" t="s">
        <v>147</v>
      </c>
    </row>
    <row r="2354" s="12" customFormat="1">
      <c r="B2354" s="238"/>
      <c r="C2354" s="239"/>
      <c r="D2354" s="225" t="s">
        <v>158</v>
      </c>
      <c r="E2354" s="240" t="s">
        <v>21</v>
      </c>
      <c r="F2354" s="241" t="s">
        <v>690</v>
      </c>
      <c r="G2354" s="239"/>
      <c r="H2354" s="242">
        <v>3.7949999999999999</v>
      </c>
      <c r="I2354" s="243"/>
      <c r="J2354" s="239"/>
      <c r="K2354" s="239"/>
      <c r="L2354" s="244"/>
      <c r="M2354" s="245"/>
      <c r="N2354" s="246"/>
      <c r="O2354" s="246"/>
      <c r="P2354" s="246"/>
      <c r="Q2354" s="246"/>
      <c r="R2354" s="246"/>
      <c r="S2354" s="246"/>
      <c r="T2354" s="247"/>
      <c r="AT2354" s="248" t="s">
        <v>158</v>
      </c>
      <c r="AU2354" s="248" t="s">
        <v>84</v>
      </c>
      <c r="AV2354" s="12" t="s">
        <v>84</v>
      </c>
      <c r="AW2354" s="12" t="s">
        <v>35</v>
      </c>
      <c r="AX2354" s="12" t="s">
        <v>72</v>
      </c>
      <c r="AY2354" s="248" t="s">
        <v>147</v>
      </c>
    </row>
    <row r="2355" s="12" customFormat="1">
      <c r="B2355" s="238"/>
      <c r="C2355" s="239"/>
      <c r="D2355" s="225" t="s">
        <v>158</v>
      </c>
      <c r="E2355" s="240" t="s">
        <v>21</v>
      </c>
      <c r="F2355" s="241" t="s">
        <v>691</v>
      </c>
      <c r="G2355" s="239"/>
      <c r="H2355" s="242">
        <v>21.797000000000001</v>
      </c>
      <c r="I2355" s="243"/>
      <c r="J2355" s="239"/>
      <c r="K2355" s="239"/>
      <c r="L2355" s="244"/>
      <c r="M2355" s="245"/>
      <c r="N2355" s="246"/>
      <c r="O2355" s="246"/>
      <c r="P2355" s="246"/>
      <c r="Q2355" s="246"/>
      <c r="R2355" s="246"/>
      <c r="S2355" s="246"/>
      <c r="T2355" s="247"/>
      <c r="AT2355" s="248" t="s">
        <v>158</v>
      </c>
      <c r="AU2355" s="248" t="s">
        <v>84</v>
      </c>
      <c r="AV2355" s="12" t="s">
        <v>84</v>
      </c>
      <c r="AW2355" s="12" t="s">
        <v>35</v>
      </c>
      <c r="AX2355" s="12" t="s">
        <v>72</v>
      </c>
      <c r="AY2355" s="248" t="s">
        <v>147</v>
      </c>
    </row>
    <row r="2356" s="12" customFormat="1">
      <c r="B2356" s="238"/>
      <c r="C2356" s="239"/>
      <c r="D2356" s="225" t="s">
        <v>158</v>
      </c>
      <c r="E2356" s="240" t="s">
        <v>21</v>
      </c>
      <c r="F2356" s="241" t="s">
        <v>2944</v>
      </c>
      <c r="G2356" s="239"/>
      <c r="H2356" s="242">
        <v>45.491</v>
      </c>
      <c r="I2356" s="243"/>
      <c r="J2356" s="239"/>
      <c r="K2356" s="239"/>
      <c r="L2356" s="244"/>
      <c r="M2356" s="245"/>
      <c r="N2356" s="246"/>
      <c r="O2356" s="246"/>
      <c r="P2356" s="246"/>
      <c r="Q2356" s="246"/>
      <c r="R2356" s="246"/>
      <c r="S2356" s="246"/>
      <c r="T2356" s="247"/>
      <c r="AT2356" s="248" t="s">
        <v>158</v>
      </c>
      <c r="AU2356" s="248" t="s">
        <v>84</v>
      </c>
      <c r="AV2356" s="12" t="s">
        <v>84</v>
      </c>
      <c r="AW2356" s="12" t="s">
        <v>35</v>
      </c>
      <c r="AX2356" s="12" t="s">
        <v>72</v>
      </c>
      <c r="AY2356" s="248" t="s">
        <v>147</v>
      </c>
    </row>
    <row r="2357" s="12" customFormat="1">
      <c r="B2357" s="238"/>
      <c r="C2357" s="239"/>
      <c r="D2357" s="225" t="s">
        <v>158</v>
      </c>
      <c r="E2357" s="240" t="s">
        <v>21</v>
      </c>
      <c r="F2357" s="241" t="s">
        <v>2945</v>
      </c>
      <c r="G2357" s="239"/>
      <c r="H2357" s="242">
        <v>71.412000000000006</v>
      </c>
      <c r="I2357" s="243"/>
      <c r="J2357" s="239"/>
      <c r="K2357" s="239"/>
      <c r="L2357" s="244"/>
      <c r="M2357" s="245"/>
      <c r="N2357" s="246"/>
      <c r="O2357" s="246"/>
      <c r="P2357" s="246"/>
      <c r="Q2357" s="246"/>
      <c r="R2357" s="246"/>
      <c r="S2357" s="246"/>
      <c r="T2357" s="247"/>
      <c r="AT2357" s="248" t="s">
        <v>158</v>
      </c>
      <c r="AU2357" s="248" t="s">
        <v>84</v>
      </c>
      <c r="AV2357" s="12" t="s">
        <v>84</v>
      </c>
      <c r="AW2357" s="12" t="s">
        <v>35</v>
      </c>
      <c r="AX2357" s="12" t="s">
        <v>72</v>
      </c>
      <c r="AY2357" s="248" t="s">
        <v>147</v>
      </c>
    </row>
    <row r="2358" s="12" customFormat="1">
      <c r="B2358" s="238"/>
      <c r="C2358" s="239"/>
      <c r="D2358" s="225" t="s">
        <v>158</v>
      </c>
      <c r="E2358" s="240" t="s">
        <v>21</v>
      </c>
      <c r="F2358" s="241" t="s">
        <v>2946</v>
      </c>
      <c r="G2358" s="239"/>
      <c r="H2358" s="242">
        <v>71.147999999999996</v>
      </c>
      <c r="I2358" s="243"/>
      <c r="J2358" s="239"/>
      <c r="K2358" s="239"/>
      <c r="L2358" s="244"/>
      <c r="M2358" s="245"/>
      <c r="N2358" s="246"/>
      <c r="O2358" s="246"/>
      <c r="P2358" s="246"/>
      <c r="Q2358" s="246"/>
      <c r="R2358" s="246"/>
      <c r="S2358" s="246"/>
      <c r="T2358" s="247"/>
      <c r="AT2358" s="248" t="s">
        <v>158</v>
      </c>
      <c r="AU2358" s="248" t="s">
        <v>84</v>
      </c>
      <c r="AV2358" s="12" t="s">
        <v>84</v>
      </c>
      <c r="AW2358" s="12" t="s">
        <v>35</v>
      </c>
      <c r="AX2358" s="12" t="s">
        <v>72</v>
      </c>
      <c r="AY2358" s="248" t="s">
        <v>147</v>
      </c>
    </row>
    <row r="2359" s="12" customFormat="1">
      <c r="B2359" s="238"/>
      <c r="C2359" s="239"/>
      <c r="D2359" s="225" t="s">
        <v>158</v>
      </c>
      <c r="E2359" s="240" t="s">
        <v>21</v>
      </c>
      <c r="F2359" s="241" t="s">
        <v>2947</v>
      </c>
      <c r="G2359" s="239"/>
      <c r="H2359" s="242">
        <v>42.603000000000002</v>
      </c>
      <c r="I2359" s="243"/>
      <c r="J2359" s="239"/>
      <c r="K2359" s="239"/>
      <c r="L2359" s="244"/>
      <c r="M2359" s="245"/>
      <c r="N2359" s="246"/>
      <c r="O2359" s="246"/>
      <c r="P2359" s="246"/>
      <c r="Q2359" s="246"/>
      <c r="R2359" s="246"/>
      <c r="S2359" s="246"/>
      <c r="T2359" s="247"/>
      <c r="AT2359" s="248" t="s">
        <v>158</v>
      </c>
      <c r="AU2359" s="248" t="s">
        <v>84</v>
      </c>
      <c r="AV2359" s="12" t="s">
        <v>84</v>
      </c>
      <c r="AW2359" s="12" t="s">
        <v>35</v>
      </c>
      <c r="AX2359" s="12" t="s">
        <v>72</v>
      </c>
      <c r="AY2359" s="248" t="s">
        <v>147</v>
      </c>
    </row>
    <row r="2360" s="12" customFormat="1">
      <c r="B2360" s="238"/>
      <c r="C2360" s="239"/>
      <c r="D2360" s="225" t="s">
        <v>158</v>
      </c>
      <c r="E2360" s="240" t="s">
        <v>21</v>
      </c>
      <c r="F2360" s="241" t="s">
        <v>2948</v>
      </c>
      <c r="G2360" s="239"/>
      <c r="H2360" s="242">
        <v>14.916</v>
      </c>
      <c r="I2360" s="243"/>
      <c r="J2360" s="239"/>
      <c r="K2360" s="239"/>
      <c r="L2360" s="244"/>
      <c r="M2360" s="245"/>
      <c r="N2360" s="246"/>
      <c r="O2360" s="246"/>
      <c r="P2360" s="246"/>
      <c r="Q2360" s="246"/>
      <c r="R2360" s="246"/>
      <c r="S2360" s="246"/>
      <c r="T2360" s="247"/>
      <c r="AT2360" s="248" t="s">
        <v>158</v>
      </c>
      <c r="AU2360" s="248" t="s">
        <v>84</v>
      </c>
      <c r="AV2360" s="12" t="s">
        <v>84</v>
      </c>
      <c r="AW2360" s="12" t="s">
        <v>35</v>
      </c>
      <c r="AX2360" s="12" t="s">
        <v>72</v>
      </c>
      <c r="AY2360" s="248" t="s">
        <v>147</v>
      </c>
    </row>
    <row r="2361" s="12" customFormat="1">
      <c r="B2361" s="238"/>
      <c r="C2361" s="239"/>
      <c r="D2361" s="225" t="s">
        <v>158</v>
      </c>
      <c r="E2361" s="240" t="s">
        <v>21</v>
      </c>
      <c r="F2361" s="241" t="s">
        <v>2949</v>
      </c>
      <c r="G2361" s="239"/>
      <c r="H2361" s="242">
        <v>27.093</v>
      </c>
      <c r="I2361" s="243"/>
      <c r="J2361" s="239"/>
      <c r="K2361" s="239"/>
      <c r="L2361" s="244"/>
      <c r="M2361" s="245"/>
      <c r="N2361" s="246"/>
      <c r="O2361" s="246"/>
      <c r="P2361" s="246"/>
      <c r="Q2361" s="246"/>
      <c r="R2361" s="246"/>
      <c r="S2361" s="246"/>
      <c r="T2361" s="247"/>
      <c r="AT2361" s="248" t="s">
        <v>158</v>
      </c>
      <c r="AU2361" s="248" t="s">
        <v>84</v>
      </c>
      <c r="AV2361" s="12" t="s">
        <v>84</v>
      </c>
      <c r="AW2361" s="12" t="s">
        <v>35</v>
      </c>
      <c r="AX2361" s="12" t="s">
        <v>72</v>
      </c>
      <c r="AY2361" s="248" t="s">
        <v>147</v>
      </c>
    </row>
    <row r="2362" s="12" customFormat="1">
      <c r="B2362" s="238"/>
      <c r="C2362" s="239"/>
      <c r="D2362" s="225" t="s">
        <v>158</v>
      </c>
      <c r="E2362" s="240" t="s">
        <v>21</v>
      </c>
      <c r="F2362" s="241" t="s">
        <v>2950</v>
      </c>
      <c r="G2362" s="239"/>
      <c r="H2362" s="242">
        <v>30.524999999999999</v>
      </c>
      <c r="I2362" s="243"/>
      <c r="J2362" s="239"/>
      <c r="K2362" s="239"/>
      <c r="L2362" s="244"/>
      <c r="M2362" s="245"/>
      <c r="N2362" s="246"/>
      <c r="O2362" s="246"/>
      <c r="P2362" s="246"/>
      <c r="Q2362" s="246"/>
      <c r="R2362" s="246"/>
      <c r="S2362" s="246"/>
      <c r="T2362" s="247"/>
      <c r="AT2362" s="248" t="s">
        <v>158</v>
      </c>
      <c r="AU2362" s="248" t="s">
        <v>84</v>
      </c>
      <c r="AV2362" s="12" t="s">
        <v>84</v>
      </c>
      <c r="AW2362" s="12" t="s">
        <v>35</v>
      </c>
      <c r="AX2362" s="12" t="s">
        <v>72</v>
      </c>
      <c r="AY2362" s="248" t="s">
        <v>147</v>
      </c>
    </row>
    <row r="2363" s="12" customFormat="1">
      <c r="B2363" s="238"/>
      <c r="C2363" s="239"/>
      <c r="D2363" s="225" t="s">
        <v>158</v>
      </c>
      <c r="E2363" s="240" t="s">
        <v>21</v>
      </c>
      <c r="F2363" s="241" t="s">
        <v>2951</v>
      </c>
      <c r="G2363" s="239"/>
      <c r="H2363" s="242">
        <v>27.356999999999999</v>
      </c>
      <c r="I2363" s="243"/>
      <c r="J2363" s="239"/>
      <c r="K2363" s="239"/>
      <c r="L2363" s="244"/>
      <c r="M2363" s="245"/>
      <c r="N2363" s="246"/>
      <c r="O2363" s="246"/>
      <c r="P2363" s="246"/>
      <c r="Q2363" s="246"/>
      <c r="R2363" s="246"/>
      <c r="S2363" s="246"/>
      <c r="T2363" s="247"/>
      <c r="AT2363" s="248" t="s">
        <v>158</v>
      </c>
      <c r="AU2363" s="248" t="s">
        <v>84</v>
      </c>
      <c r="AV2363" s="12" t="s">
        <v>84</v>
      </c>
      <c r="AW2363" s="12" t="s">
        <v>35</v>
      </c>
      <c r="AX2363" s="12" t="s">
        <v>72</v>
      </c>
      <c r="AY2363" s="248" t="s">
        <v>147</v>
      </c>
    </row>
    <row r="2364" s="12" customFormat="1">
      <c r="B2364" s="238"/>
      <c r="C2364" s="239"/>
      <c r="D2364" s="225" t="s">
        <v>158</v>
      </c>
      <c r="E2364" s="240" t="s">
        <v>21</v>
      </c>
      <c r="F2364" s="241" t="s">
        <v>2952</v>
      </c>
      <c r="G2364" s="239"/>
      <c r="H2364" s="242">
        <v>57.353999999999999</v>
      </c>
      <c r="I2364" s="243"/>
      <c r="J2364" s="239"/>
      <c r="K2364" s="239"/>
      <c r="L2364" s="244"/>
      <c r="M2364" s="245"/>
      <c r="N2364" s="246"/>
      <c r="O2364" s="246"/>
      <c r="P2364" s="246"/>
      <c r="Q2364" s="246"/>
      <c r="R2364" s="246"/>
      <c r="S2364" s="246"/>
      <c r="T2364" s="247"/>
      <c r="AT2364" s="248" t="s">
        <v>158</v>
      </c>
      <c r="AU2364" s="248" t="s">
        <v>84</v>
      </c>
      <c r="AV2364" s="12" t="s">
        <v>84</v>
      </c>
      <c r="AW2364" s="12" t="s">
        <v>35</v>
      </c>
      <c r="AX2364" s="12" t="s">
        <v>72</v>
      </c>
      <c r="AY2364" s="248" t="s">
        <v>147</v>
      </c>
    </row>
    <row r="2365" s="12" customFormat="1">
      <c r="B2365" s="238"/>
      <c r="C2365" s="239"/>
      <c r="D2365" s="225" t="s">
        <v>158</v>
      </c>
      <c r="E2365" s="240" t="s">
        <v>21</v>
      </c>
      <c r="F2365" s="241" t="s">
        <v>2953</v>
      </c>
      <c r="G2365" s="239"/>
      <c r="H2365" s="242">
        <v>57.287999999999997</v>
      </c>
      <c r="I2365" s="243"/>
      <c r="J2365" s="239"/>
      <c r="K2365" s="239"/>
      <c r="L2365" s="244"/>
      <c r="M2365" s="245"/>
      <c r="N2365" s="246"/>
      <c r="O2365" s="246"/>
      <c r="P2365" s="246"/>
      <c r="Q2365" s="246"/>
      <c r="R2365" s="246"/>
      <c r="S2365" s="246"/>
      <c r="T2365" s="247"/>
      <c r="AT2365" s="248" t="s">
        <v>158</v>
      </c>
      <c r="AU2365" s="248" t="s">
        <v>84</v>
      </c>
      <c r="AV2365" s="12" t="s">
        <v>84</v>
      </c>
      <c r="AW2365" s="12" t="s">
        <v>35</v>
      </c>
      <c r="AX2365" s="12" t="s">
        <v>72</v>
      </c>
      <c r="AY2365" s="248" t="s">
        <v>147</v>
      </c>
    </row>
    <row r="2366" s="12" customFormat="1">
      <c r="B2366" s="238"/>
      <c r="C2366" s="239"/>
      <c r="D2366" s="225" t="s">
        <v>158</v>
      </c>
      <c r="E2366" s="240" t="s">
        <v>21</v>
      </c>
      <c r="F2366" s="241" t="s">
        <v>2954</v>
      </c>
      <c r="G2366" s="239"/>
      <c r="H2366" s="242">
        <v>41.348999999999997</v>
      </c>
      <c r="I2366" s="243"/>
      <c r="J2366" s="239"/>
      <c r="K2366" s="239"/>
      <c r="L2366" s="244"/>
      <c r="M2366" s="245"/>
      <c r="N2366" s="246"/>
      <c r="O2366" s="246"/>
      <c r="P2366" s="246"/>
      <c r="Q2366" s="246"/>
      <c r="R2366" s="246"/>
      <c r="S2366" s="246"/>
      <c r="T2366" s="247"/>
      <c r="AT2366" s="248" t="s">
        <v>158</v>
      </c>
      <c r="AU2366" s="248" t="s">
        <v>84</v>
      </c>
      <c r="AV2366" s="12" t="s">
        <v>84</v>
      </c>
      <c r="AW2366" s="12" t="s">
        <v>35</v>
      </c>
      <c r="AX2366" s="12" t="s">
        <v>72</v>
      </c>
      <c r="AY2366" s="248" t="s">
        <v>147</v>
      </c>
    </row>
    <row r="2367" s="12" customFormat="1">
      <c r="B2367" s="238"/>
      <c r="C2367" s="239"/>
      <c r="D2367" s="225" t="s">
        <v>158</v>
      </c>
      <c r="E2367" s="240" t="s">
        <v>21</v>
      </c>
      <c r="F2367" s="241" t="s">
        <v>2955</v>
      </c>
      <c r="G2367" s="239"/>
      <c r="H2367" s="242">
        <v>35.063000000000002</v>
      </c>
      <c r="I2367" s="243"/>
      <c r="J2367" s="239"/>
      <c r="K2367" s="239"/>
      <c r="L2367" s="244"/>
      <c r="M2367" s="245"/>
      <c r="N2367" s="246"/>
      <c r="O2367" s="246"/>
      <c r="P2367" s="246"/>
      <c r="Q2367" s="246"/>
      <c r="R2367" s="246"/>
      <c r="S2367" s="246"/>
      <c r="T2367" s="247"/>
      <c r="AT2367" s="248" t="s">
        <v>158</v>
      </c>
      <c r="AU2367" s="248" t="s">
        <v>84</v>
      </c>
      <c r="AV2367" s="12" t="s">
        <v>84</v>
      </c>
      <c r="AW2367" s="12" t="s">
        <v>35</v>
      </c>
      <c r="AX2367" s="12" t="s">
        <v>72</v>
      </c>
      <c r="AY2367" s="248" t="s">
        <v>147</v>
      </c>
    </row>
    <row r="2368" s="12" customFormat="1">
      <c r="B2368" s="238"/>
      <c r="C2368" s="239"/>
      <c r="D2368" s="225" t="s">
        <v>158</v>
      </c>
      <c r="E2368" s="240" t="s">
        <v>21</v>
      </c>
      <c r="F2368" s="241" t="s">
        <v>2956</v>
      </c>
      <c r="G2368" s="239"/>
      <c r="H2368" s="242">
        <v>264.66000000000003</v>
      </c>
      <c r="I2368" s="243"/>
      <c r="J2368" s="239"/>
      <c r="K2368" s="239"/>
      <c r="L2368" s="244"/>
      <c r="M2368" s="245"/>
      <c r="N2368" s="246"/>
      <c r="O2368" s="246"/>
      <c r="P2368" s="246"/>
      <c r="Q2368" s="246"/>
      <c r="R2368" s="246"/>
      <c r="S2368" s="246"/>
      <c r="T2368" s="247"/>
      <c r="AT2368" s="248" t="s">
        <v>158</v>
      </c>
      <c r="AU2368" s="248" t="s">
        <v>84</v>
      </c>
      <c r="AV2368" s="12" t="s">
        <v>84</v>
      </c>
      <c r="AW2368" s="12" t="s">
        <v>35</v>
      </c>
      <c r="AX2368" s="12" t="s">
        <v>72</v>
      </c>
      <c r="AY2368" s="248" t="s">
        <v>147</v>
      </c>
    </row>
    <row r="2369" s="13" customFormat="1">
      <c r="B2369" s="249"/>
      <c r="C2369" s="250"/>
      <c r="D2369" s="225" t="s">
        <v>158</v>
      </c>
      <c r="E2369" s="251" t="s">
        <v>21</v>
      </c>
      <c r="F2369" s="252" t="s">
        <v>161</v>
      </c>
      <c r="G2369" s="250"/>
      <c r="H2369" s="253">
        <v>811.851</v>
      </c>
      <c r="I2369" s="254"/>
      <c r="J2369" s="250"/>
      <c r="K2369" s="250"/>
      <c r="L2369" s="255"/>
      <c r="M2369" s="256"/>
      <c r="N2369" s="257"/>
      <c r="O2369" s="257"/>
      <c r="P2369" s="257"/>
      <c r="Q2369" s="257"/>
      <c r="R2369" s="257"/>
      <c r="S2369" s="257"/>
      <c r="T2369" s="258"/>
      <c r="AT2369" s="259" t="s">
        <v>158</v>
      </c>
      <c r="AU2369" s="259" t="s">
        <v>84</v>
      </c>
      <c r="AV2369" s="13" t="s">
        <v>154</v>
      </c>
      <c r="AW2369" s="13" t="s">
        <v>35</v>
      </c>
      <c r="AX2369" s="13" t="s">
        <v>77</v>
      </c>
      <c r="AY2369" s="259" t="s">
        <v>147</v>
      </c>
    </row>
    <row r="2370" s="1" customFormat="1" ht="16.5" customHeight="1">
      <c r="B2370" s="45"/>
      <c r="C2370" s="213" t="s">
        <v>2957</v>
      </c>
      <c r="D2370" s="213" t="s">
        <v>149</v>
      </c>
      <c r="E2370" s="214" t="s">
        <v>2958</v>
      </c>
      <c r="F2370" s="215" t="s">
        <v>2959</v>
      </c>
      <c r="G2370" s="216" t="s">
        <v>152</v>
      </c>
      <c r="H2370" s="217">
        <v>811.851</v>
      </c>
      <c r="I2370" s="218"/>
      <c r="J2370" s="219">
        <f>ROUND(I2370*H2370,2)</f>
        <v>0</v>
      </c>
      <c r="K2370" s="215" t="s">
        <v>153</v>
      </c>
      <c r="L2370" s="71"/>
      <c r="M2370" s="220" t="s">
        <v>21</v>
      </c>
      <c r="N2370" s="221" t="s">
        <v>43</v>
      </c>
      <c r="O2370" s="46"/>
      <c r="P2370" s="222">
        <f>O2370*H2370</f>
        <v>0</v>
      </c>
      <c r="Q2370" s="222">
        <v>0.00020000000000000001</v>
      </c>
      <c r="R2370" s="222">
        <f>Q2370*H2370</f>
        <v>0.16237020000000002</v>
      </c>
      <c r="S2370" s="222">
        <v>0</v>
      </c>
      <c r="T2370" s="223">
        <f>S2370*H2370</f>
        <v>0</v>
      </c>
      <c r="AR2370" s="23" t="s">
        <v>248</v>
      </c>
      <c r="AT2370" s="23" t="s">
        <v>149</v>
      </c>
      <c r="AU2370" s="23" t="s">
        <v>84</v>
      </c>
      <c r="AY2370" s="23" t="s">
        <v>147</v>
      </c>
      <c r="BE2370" s="224">
        <f>IF(N2370="základní",J2370,0)</f>
        <v>0</v>
      </c>
      <c r="BF2370" s="224">
        <f>IF(N2370="snížená",J2370,0)</f>
        <v>0</v>
      </c>
      <c r="BG2370" s="224">
        <f>IF(N2370="zákl. přenesená",J2370,0)</f>
        <v>0</v>
      </c>
      <c r="BH2370" s="224">
        <f>IF(N2370="sníž. přenesená",J2370,0)</f>
        <v>0</v>
      </c>
      <c r="BI2370" s="224">
        <f>IF(N2370="nulová",J2370,0)</f>
        <v>0</v>
      </c>
      <c r="BJ2370" s="23" t="s">
        <v>77</v>
      </c>
      <c r="BK2370" s="224">
        <f>ROUND(I2370*H2370,2)</f>
        <v>0</v>
      </c>
      <c r="BL2370" s="23" t="s">
        <v>248</v>
      </c>
      <c r="BM2370" s="23" t="s">
        <v>2960</v>
      </c>
    </row>
    <row r="2371" s="11" customFormat="1">
      <c r="B2371" s="228"/>
      <c r="C2371" s="229"/>
      <c r="D2371" s="225" t="s">
        <v>158</v>
      </c>
      <c r="E2371" s="230" t="s">
        <v>21</v>
      </c>
      <c r="F2371" s="231" t="s">
        <v>303</v>
      </c>
      <c r="G2371" s="229"/>
      <c r="H2371" s="230" t="s">
        <v>21</v>
      </c>
      <c r="I2371" s="232"/>
      <c r="J2371" s="229"/>
      <c r="K2371" s="229"/>
      <c r="L2371" s="233"/>
      <c r="M2371" s="234"/>
      <c r="N2371" s="235"/>
      <c r="O2371" s="235"/>
      <c r="P2371" s="235"/>
      <c r="Q2371" s="235"/>
      <c r="R2371" s="235"/>
      <c r="S2371" s="235"/>
      <c r="T2371" s="236"/>
      <c r="AT2371" s="237" t="s">
        <v>158</v>
      </c>
      <c r="AU2371" s="237" t="s">
        <v>84</v>
      </c>
      <c r="AV2371" s="11" t="s">
        <v>77</v>
      </c>
      <c r="AW2371" s="11" t="s">
        <v>35</v>
      </c>
      <c r="AX2371" s="11" t="s">
        <v>72</v>
      </c>
      <c r="AY2371" s="237" t="s">
        <v>147</v>
      </c>
    </row>
    <row r="2372" s="12" customFormat="1">
      <c r="B2372" s="238"/>
      <c r="C2372" s="239"/>
      <c r="D2372" s="225" t="s">
        <v>158</v>
      </c>
      <c r="E2372" s="240" t="s">
        <v>21</v>
      </c>
      <c r="F2372" s="241" t="s">
        <v>690</v>
      </c>
      <c r="G2372" s="239"/>
      <c r="H2372" s="242">
        <v>3.7949999999999999</v>
      </c>
      <c r="I2372" s="243"/>
      <c r="J2372" s="239"/>
      <c r="K2372" s="239"/>
      <c r="L2372" s="244"/>
      <c r="M2372" s="245"/>
      <c r="N2372" s="246"/>
      <c r="O2372" s="246"/>
      <c r="P2372" s="246"/>
      <c r="Q2372" s="246"/>
      <c r="R2372" s="246"/>
      <c r="S2372" s="246"/>
      <c r="T2372" s="247"/>
      <c r="AT2372" s="248" t="s">
        <v>158</v>
      </c>
      <c r="AU2372" s="248" t="s">
        <v>84</v>
      </c>
      <c r="AV2372" s="12" t="s">
        <v>84</v>
      </c>
      <c r="AW2372" s="12" t="s">
        <v>35</v>
      </c>
      <c r="AX2372" s="12" t="s">
        <v>72</v>
      </c>
      <c r="AY2372" s="248" t="s">
        <v>147</v>
      </c>
    </row>
    <row r="2373" s="12" customFormat="1">
      <c r="B2373" s="238"/>
      <c r="C2373" s="239"/>
      <c r="D2373" s="225" t="s">
        <v>158</v>
      </c>
      <c r="E2373" s="240" t="s">
        <v>21</v>
      </c>
      <c r="F2373" s="241" t="s">
        <v>691</v>
      </c>
      <c r="G2373" s="239"/>
      <c r="H2373" s="242">
        <v>21.797000000000001</v>
      </c>
      <c r="I2373" s="243"/>
      <c r="J2373" s="239"/>
      <c r="K2373" s="239"/>
      <c r="L2373" s="244"/>
      <c r="M2373" s="245"/>
      <c r="N2373" s="246"/>
      <c r="O2373" s="246"/>
      <c r="P2373" s="246"/>
      <c r="Q2373" s="246"/>
      <c r="R2373" s="246"/>
      <c r="S2373" s="246"/>
      <c r="T2373" s="247"/>
      <c r="AT2373" s="248" t="s">
        <v>158</v>
      </c>
      <c r="AU2373" s="248" t="s">
        <v>84</v>
      </c>
      <c r="AV2373" s="12" t="s">
        <v>84</v>
      </c>
      <c r="AW2373" s="12" t="s">
        <v>35</v>
      </c>
      <c r="AX2373" s="12" t="s">
        <v>72</v>
      </c>
      <c r="AY2373" s="248" t="s">
        <v>147</v>
      </c>
    </row>
    <row r="2374" s="12" customFormat="1">
      <c r="B2374" s="238"/>
      <c r="C2374" s="239"/>
      <c r="D2374" s="225" t="s">
        <v>158</v>
      </c>
      <c r="E2374" s="240" t="s">
        <v>21</v>
      </c>
      <c r="F2374" s="241" t="s">
        <v>2944</v>
      </c>
      <c r="G2374" s="239"/>
      <c r="H2374" s="242">
        <v>45.491</v>
      </c>
      <c r="I2374" s="243"/>
      <c r="J2374" s="239"/>
      <c r="K2374" s="239"/>
      <c r="L2374" s="244"/>
      <c r="M2374" s="245"/>
      <c r="N2374" s="246"/>
      <c r="O2374" s="246"/>
      <c r="P2374" s="246"/>
      <c r="Q2374" s="246"/>
      <c r="R2374" s="246"/>
      <c r="S2374" s="246"/>
      <c r="T2374" s="247"/>
      <c r="AT2374" s="248" t="s">
        <v>158</v>
      </c>
      <c r="AU2374" s="248" t="s">
        <v>84</v>
      </c>
      <c r="AV2374" s="12" t="s">
        <v>84</v>
      </c>
      <c r="AW2374" s="12" t="s">
        <v>35</v>
      </c>
      <c r="AX2374" s="12" t="s">
        <v>72</v>
      </c>
      <c r="AY2374" s="248" t="s">
        <v>147</v>
      </c>
    </row>
    <row r="2375" s="12" customFormat="1">
      <c r="B2375" s="238"/>
      <c r="C2375" s="239"/>
      <c r="D2375" s="225" t="s">
        <v>158</v>
      </c>
      <c r="E2375" s="240" t="s">
        <v>21</v>
      </c>
      <c r="F2375" s="241" t="s">
        <v>2945</v>
      </c>
      <c r="G2375" s="239"/>
      <c r="H2375" s="242">
        <v>71.412000000000006</v>
      </c>
      <c r="I2375" s="243"/>
      <c r="J2375" s="239"/>
      <c r="K2375" s="239"/>
      <c r="L2375" s="244"/>
      <c r="M2375" s="245"/>
      <c r="N2375" s="246"/>
      <c r="O2375" s="246"/>
      <c r="P2375" s="246"/>
      <c r="Q2375" s="246"/>
      <c r="R2375" s="246"/>
      <c r="S2375" s="246"/>
      <c r="T2375" s="247"/>
      <c r="AT2375" s="248" t="s">
        <v>158</v>
      </c>
      <c r="AU2375" s="248" t="s">
        <v>84</v>
      </c>
      <c r="AV2375" s="12" t="s">
        <v>84</v>
      </c>
      <c r="AW2375" s="12" t="s">
        <v>35</v>
      </c>
      <c r="AX2375" s="12" t="s">
        <v>72</v>
      </c>
      <c r="AY2375" s="248" t="s">
        <v>147</v>
      </c>
    </row>
    <row r="2376" s="12" customFormat="1">
      <c r="B2376" s="238"/>
      <c r="C2376" s="239"/>
      <c r="D2376" s="225" t="s">
        <v>158</v>
      </c>
      <c r="E2376" s="240" t="s">
        <v>21</v>
      </c>
      <c r="F2376" s="241" t="s">
        <v>2946</v>
      </c>
      <c r="G2376" s="239"/>
      <c r="H2376" s="242">
        <v>71.147999999999996</v>
      </c>
      <c r="I2376" s="243"/>
      <c r="J2376" s="239"/>
      <c r="K2376" s="239"/>
      <c r="L2376" s="244"/>
      <c r="M2376" s="245"/>
      <c r="N2376" s="246"/>
      <c r="O2376" s="246"/>
      <c r="P2376" s="246"/>
      <c r="Q2376" s="246"/>
      <c r="R2376" s="246"/>
      <c r="S2376" s="246"/>
      <c r="T2376" s="247"/>
      <c r="AT2376" s="248" t="s">
        <v>158</v>
      </c>
      <c r="AU2376" s="248" t="s">
        <v>84</v>
      </c>
      <c r="AV2376" s="12" t="s">
        <v>84</v>
      </c>
      <c r="AW2376" s="12" t="s">
        <v>35</v>
      </c>
      <c r="AX2376" s="12" t="s">
        <v>72</v>
      </c>
      <c r="AY2376" s="248" t="s">
        <v>147</v>
      </c>
    </row>
    <row r="2377" s="12" customFormat="1">
      <c r="B2377" s="238"/>
      <c r="C2377" s="239"/>
      <c r="D2377" s="225" t="s">
        <v>158</v>
      </c>
      <c r="E2377" s="240" t="s">
        <v>21</v>
      </c>
      <c r="F2377" s="241" t="s">
        <v>2947</v>
      </c>
      <c r="G2377" s="239"/>
      <c r="H2377" s="242">
        <v>42.603000000000002</v>
      </c>
      <c r="I2377" s="243"/>
      <c r="J2377" s="239"/>
      <c r="K2377" s="239"/>
      <c r="L2377" s="244"/>
      <c r="M2377" s="245"/>
      <c r="N2377" s="246"/>
      <c r="O2377" s="246"/>
      <c r="P2377" s="246"/>
      <c r="Q2377" s="246"/>
      <c r="R2377" s="246"/>
      <c r="S2377" s="246"/>
      <c r="T2377" s="247"/>
      <c r="AT2377" s="248" t="s">
        <v>158</v>
      </c>
      <c r="AU2377" s="248" t="s">
        <v>84</v>
      </c>
      <c r="AV2377" s="12" t="s">
        <v>84</v>
      </c>
      <c r="AW2377" s="12" t="s">
        <v>35</v>
      </c>
      <c r="AX2377" s="12" t="s">
        <v>72</v>
      </c>
      <c r="AY2377" s="248" t="s">
        <v>147</v>
      </c>
    </row>
    <row r="2378" s="12" customFormat="1">
      <c r="B2378" s="238"/>
      <c r="C2378" s="239"/>
      <c r="D2378" s="225" t="s">
        <v>158</v>
      </c>
      <c r="E2378" s="240" t="s">
        <v>21</v>
      </c>
      <c r="F2378" s="241" t="s">
        <v>2948</v>
      </c>
      <c r="G2378" s="239"/>
      <c r="H2378" s="242">
        <v>14.916</v>
      </c>
      <c r="I2378" s="243"/>
      <c r="J2378" s="239"/>
      <c r="K2378" s="239"/>
      <c r="L2378" s="244"/>
      <c r="M2378" s="245"/>
      <c r="N2378" s="246"/>
      <c r="O2378" s="246"/>
      <c r="P2378" s="246"/>
      <c r="Q2378" s="246"/>
      <c r="R2378" s="246"/>
      <c r="S2378" s="246"/>
      <c r="T2378" s="247"/>
      <c r="AT2378" s="248" t="s">
        <v>158</v>
      </c>
      <c r="AU2378" s="248" t="s">
        <v>84</v>
      </c>
      <c r="AV2378" s="12" t="s">
        <v>84</v>
      </c>
      <c r="AW2378" s="12" t="s">
        <v>35</v>
      </c>
      <c r="AX2378" s="12" t="s">
        <v>72</v>
      </c>
      <c r="AY2378" s="248" t="s">
        <v>147</v>
      </c>
    </row>
    <row r="2379" s="12" customFormat="1">
      <c r="B2379" s="238"/>
      <c r="C2379" s="239"/>
      <c r="D2379" s="225" t="s">
        <v>158</v>
      </c>
      <c r="E2379" s="240" t="s">
        <v>21</v>
      </c>
      <c r="F2379" s="241" t="s">
        <v>2949</v>
      </c>
      <c r="G2379" s="239"/>
      <c r="H2379" s="242">
        <v>27.093</v>
      </c>
      <c r="I2379" s="243"/>
      <c r="J2379" s="239"/>
      <c r="K2379" s="239"/>
      <c r="L2379" s="244"/>
      <c r="M2379" s="245"/>
      <c r="N2379" s="246"/>
      <c r="O2379" s="246"/>
      <c r="P2379" s="246"/>
      <c r="Q2379" s="246"/>
      <c r="R2379" s="246"/>
      <c r="S2379" s="246"/>
      <c r="T2379" s="247"/>
      <c r="AT2379" s="248" t="s">
        <v>158</v>
      </c>
      <c r="AU2379" s="248" t="s">
        <v>84</v>
      </c>
      <c r="AV2379" s="12" t="s">
        <v>84</v>
      </c>
      <c r="AW2379" s="12" t="s">
        <v>35</v>
      </c>
      <c r="AX2379" s="12" t="s">
        <v>72</v>
      </c>
      <c r="AY2379" s="248" t="s">
        <v>147</v>
      </c>
    </row>
    <row r="2380" s="12" customFormat="1">
      <c r="B2380" s="238"/>
      <c r="C2380" s="239"/>
      <c r="D2380" s="225" t="s">
        <v>158</v>
      </c>
      <c r="E2380" s="240" t="s">
        <v>21</v>
      </c>
      <c r="F2380" s="241" t="s">
        <v>2950</v>
      </c>
      <c r="G2380" s="239"/>
      <c r="H2380" s="242">
        <v>30.524999999999999</v>
      </c>
      <c r="I2380" s="243"/>
      <c r="J2380" s="239"/>
      <c r="K2380" s="239"/>
      <c r="L2380" s="244"/>
      <c r="M2380" s="245"/>
      <c r="N2380" s="246"/>
      <c r="O2380" s="246"/>
      <c r="P2380" s="246"/>
      <c r="Q2380" s="246"/>
      <c r="R2380" s="246"/>
      <c r="S2380" s="246"/>
      <c r="T2380" s="247"/>
      <c r="AT2380" s="248" t="s">
        <v>158</v>
      </c>
      <c r="AU2380" s="248" t="s">
        <v>84</v>
      </c>
      <c r="AV2380" s="12" t="s">
        <v>84</v>
      </c>
      <c r="AW2380" s="12" t="s">
        <v>35</v>
      </c>
      <c r="AX2380" s="12" t="s">
        <v>72</v>
      </c>
      <c r="AY2380" s="248" t="s">
        <v>147</v>
      </c>
    </row>
    <row r="2381" s="12" customFormat="1">
      <c r="B2381" s="238"/>
      <c r="C2381" s="239"/>
      <c r="D2381" s="225" t="s">
        <v>158</v>
      </c>
      <c r="E2381" s="240" t="s">
        <v>21</v>
      </c>
      <c r="F2381" s="241" t="s">
        <v>2951</v>
      </c>
      <c r="G2381" s="239"/>
      <c r="H2381" s="242">
        <v>27.356999999999999</v>
      </c>
      <c r="I2381" s="243"/>
      <c r="J2381" s="239"/>
      <c r="K2381" s="239"/>
      <c r="L2381" s="244"/>
      <c r="M2381" s="245"/>
      <c r="N2381" s="246"/>
      <c r="O2381" s="246"/>
      <c r="P2381" s="246"/>
      <c r="Q2381" s="246"/>
      <c r="R2381" s="246"/>
      <c r="S2381" s="246"/>
      <c r="T2381" s="247"/>
      <c r="AT2381" s="248" t="s">
        <v>158</v>
      </c>
      <c r="AU2381" s="248" t="s">
        <v>84</v>
      </c>
      <c r="AV2381" s="12" t="s">
        <v>84</v>
      </c>
      <c r="AW2381" s="12" t="s">
        <v>35</v>
      </c>
      <c r="AX2381" s="12" t="s">
        <v>72</v>
      </c>
      <c r="AY2381" s="248" t="s">
        <v>147</v>
      </c>
    </row>
    <row r="2382" s="12" customFormat="1">
      <c r="B2382" s="238"/>
      <c r="C2382" s="239"/>
      <c r="D2382" s="225" t="s">
        <v>158</v>
      </c>
      <c r="E2382" s="240" t="s">
        <v>21</v>
      </c>
      <c r="F2382" s="241" t="s">
        <v>2952</v>
      </c>
      <c r="G2382" s="239"/>
      <c r="H2382" s="242">
        <v>57.353999999999999</v>
      </c>
      <c r="I2382" s="243"/>
      <c r="J2382" s="239"/>
      <c r="K2382" s="239"/>
      <c r="L2382" s="244"/>
      <c r="M2382" s="245"/>
      <c r="N2382" s="246"/>
      <c r="O2382" s="246"/>
      <c r="P2382" s="246"/>
      <c r="Q2382" s="246"/>
      <c r="R2382" s="246"/>
      <c r="S2382" s="246"/>
      <c r="T2382" s="247"/>
      <c r="AT2382" s="248" t="s">
        <v>158</v>
      </c>
      <c r="AU2382" s="248" t="s">
        <v>84</v>
      </c>
      <c r="AV2382" s="12" t="s">
        <v>84</v>
      </c>
      <c r="AW2382" s="12" t="s">
        <v>35</v>
      </c>
      <c r="AX2382" s="12" t="s">
        <v>72</v>
      </c>
      <c r="AY2382" s="248" t="s">
        <v>147</v>
      </c>
    </row>
    <row r="2383" s="12" customFormat="1">
      <c r="B2383" s="238"/>
      <c r="C2383" s="239"/>
      <c r="D2383" s="225" t="s">
        <v>158</v>
      </c>
      <c r="E2383" s="240" t="s">
        <v>21</v>
      </c>
      <c r="F2383" s="241" t="s">
        <v>2953</v>
      </c>
      <c r="G2383" s="239"/>
      <c r="H2383" s="242">
        <v>57.287999999999997</v>
      </c>
      <c r="I2383" s="243"/>
      <c r="J2383" s="239"/>
      <c r="K2383" s="239"/>
      <c r="L2383" s="244"/>
      <c r="M2383" s="245"/>
      <c r="N2383" s="246"/>
      <c r="O2383" s="246"/>
      <c r="P2383" s="246"/>
      <c r="Q2383" s="246"/>
      <c r="R2383" s="246"/>
      <c r="S2383" s="246"/>
      <c r="T2383" s="247"/>
      <c r="AT2383" s="248" t="s">
        <v>158</v>
      </c>
      <c r="AU2383" s="248" t="s">
        <v>84</v>
      </c>
      <c r="AV2383" s="12" t="s">
        <v>84</v>
      </c>
      <c r="AW2383" s="12" t="s">
        <v>35</v>
      </c>
      <c r="AX2383" s="12" t="s">
        <v>72</v>
      </c>
      <c r="AY2383" s="248" t="s">
        <v>147</v>
      </c>
    </row>
    <row r="2384" s="12" customFormat="1">
      <c r="B2384" s="238"/>
      <c r="C2384" s="239"/>
      <c r="D2384" s="225" t="s">
        <v>158</v>
      </c>
      <c r="E2384" s="240" t="s">
        <v>21</v>
      </c>
      <c r="F2384" s="241" t="s">
        <v>2954</v>
      </c>
      <c r="G2384" s="239"/>
      <c r="H2384" s="242">
        <v>41.348999999999997</v>
      </c>
      <c r="I2384" s="243"/>
      <c r="J2384" s="239"/>
      <c r="K2384" s="239"/>
      <c r="L2384" s="244"/>
      <c r="M2384" s="245"/>
      <c r="N2384" s="246"/>
      <c r="O2384" s="246"/>
      <c r="P2384" s="246"/>
      <c r="Q2384" s="246"/>
      <c r="R2384" s="246"/>
      <c r="S2384" s="246"/>
      <c r="T2384" s="247"/>
      <c r="AT2384" s="248" t="s">
        <v>158</v>
      </c>
      <c r="AU2384" s="248" t="s">
        <v>84</v>
      </c>
      <c r="AV2384" s="12" t="s">
        <v>84</v>
      </c>
      <c r="AW2384" s="12" t="s">
        <v>35</v>
      </c>
      <c r="AX2384" s="12" t="s">
        <v>72</v>
      </c>
      <c r="AY2384" s="248" t="s">
        <v>147</v>
      </c>
    </row>
    <row r="2385" s="12" customFormat="1">
      <c r="B2385" s="238"/>
      <c r="C2385" s="239"/>
      <c r="D2385" s="225" t="s">
        <v>158</v>
      </c>
      <c r="E2385" s="240" t="s">
        <v>21</v>
      </c>
      <c r="F2385" s="241" t="s">
        <v>2955</v>
      </c>
      <c r="G2385" s="239"/>
      <c r="H2385" s="242">
        <v>35.063000000000002</v>
      </c>
      <c r="I2385" s="243"/>
      <c r="J2385" s="239"/>
      <c r="K2385" s="239"/>
      <c r="L2385" s="244"/>
      <c r="M2385" s="245"/>
      <c r="N2385" s="246"/>
      <c r="O2385" s="246"/>
      <c r="P2385" s="246"/>
      <c r="Q2385" s="246"/>
      <c r="R2385" s="246"/>
      <c r="S2385" s="246"/>
      <c r="T2385" s="247"/>
      <c r="AT2385" s="248" t="s">
        <v>158</v>
      </c>
      <c r="AU2385" s="248" t="s">
        <v>84</v>
      </c>
      <c r="AV2385" s="12" t="s">
        <v>84</v>
      </c>
      <c r="AW2385" s="12" t="s">
        <v>35</v>
      </c>
      <c r="AX2385" s="12" t="s">
        <v>72</v>
      </c>
      <c r="AY2385" s="248" t="s">
        <v>147</v>
      </c>
    </row>
    <row r="2386" s="12" customFormat="1">
      <c r="B2386" s="238"/>
      <c r="C2386" s="239"/>
      <c r="D2386" s="225" t="s">
        <v>158</v>
      </c>
      <c r="E2386" s="240" t="s">
        <v>21</v>
      </c>
      <c r="F2386" s="241" t="s">
        <v>2956</v>
      </c>
      <c r="G2386" s="239"/>
      <c r="H2386" s="242">
        <v>264.66000000000003</v>
      </c>
      <c r="I2386" s="243"/>
      <c r="J2386" s="239"/>
      <c r="K2386" s="239"/>
      <c r="L2386" s="244"/>
      <c r="M2386" s="245"/>
      <c r="N2386" s="246"/>
      <c r="O2386" s="246"/>
      <c r="P2386" s="246"/>
      <c r="Q2386" s="246"/>
      <c r="R2386" s="246"/>
      <c r="S2386" s="246"/>
      <c r="T2386" s="247"/>
      <c r="AT2386" s="248" t="s">
        <v>158</v>
      </c>
      <c r="AU2386" s="248" t="s">
        <v>84</v>
      </c>
      <c r="AV2386" s="12" t="s">
        <v>84</v>
      </c>
      <c r="AW2386" s="12" t="s">
        <v>35</v>
      </c>
      <c r="AX2386" s="12" t="s">
        <v>72</v>
      </c>
      <c r="AY2386" s="248" t="s">
        <v>147</v>
      </c>
    </row>
    <row r="2387" s="13" customFormat="1">
      <c r="B2387" s="249"/>
      <c r="C2387" s="250"/>
      <c r="D2387" s="225" t="s">
        <v>158</v>
      </c>
      <c r="E2387" s="251" t="s">
        <v>21</v>
      </c>
      <c r="F2387" s="252" t="s">
        <v>161</v>
      </c>
      <c r="G2387" s="250"/>
      <c r="H2387" s="253">
        <v>811.851</v>
      </c>
      <c r="I2387" s="254"/>
      <c r="J2387" s="250"/>
      <c r="K2387" s="250"/>
      <c r="L2387" s="255"/>
      <c r="M2387" s="256"/>
      <c r="N2387" s="257"/>
      <c r="O2387" s="257"/>
      <c r="P2387" s="257"/>
      <c r="Q2387" s="257"/>
      <c r="R2387" s="257"/>
      <c r="S2387" s="257"/>
      <c r="T2387" s="258"/>
      <c r="AT2387" s="259" t="s">
        <v>158</v>
      </c>
      <c r="AU2387" s="259" t="s">
        <v>84</v>
      </c>
      <c r="AV2387" s="13" t="s">
        <v>154</v>
      </c>
      <c r="AW2387" s="13" t="s">
        <v>35</v>
      </c>
      <c r="AX2387" s="13" t="s">
        <v>77</v>
      </c>
      <c r="AY2387" s="259" t="s">
        <v>147</v>
      </c>
    </row>
    <row r="2388" s="1" customFormat="1" ht="25.5" customHeight="1">
      <c r="B2388" s="45"/>
      <c r="C2388" s="213" t="s">
        <v>2961</v>
      </c>
      <c r="D2388" s="213" t="s">
        <v>149</v>
      </c>
      <c r="E2388" s="214" t="s">
        <v>2962</v>
      </c>
      <c r="F2388" s="215" t="s">
        <v>2963</v>
      </c>
      <c r="G2388" s="216" t="s">
        <v>152</v>
      </c>
      <c r="H2388" s="217">
        <v>1549.2280000000001</v>
      </c>
      <c r="I2388" s="218"/>
      <c r="J2388" s="219">
        <f>ROUND(I2388*H2388,2)</f>
        <v>0</v>
      </c>
      <c r="K2388" s="215" t="s">
        <v>153</v>
      </c>
      <c r="L2388" s="71"/>
      <c r="M2388" s="220" t="s">
        <v>21</v>
      </c>
      <c r="N2388" s="221" t="s">
        <v>43</v>
      </c>
      <c r="O2388" s="46"/>
      <c r="P2388" s="222">
        <f>O2388*H2388</f>
        <v>0</v>
      </c>
      <c r="Q2388" s="222">
        <v>0.00025999999999999998</v>
      </c>
      <c r="R2388" s="222">
        <f>Q2388*H2388</f>
        <v>0.40279927999999998</v>
      </c>
      <c r="S2388" s="222">
        <v>0</v>
      </c>
      <c r="T2388" s="223">
        <f>S2388*H2388</f>
        <v>0</v>
      </c>
      <c r="AR2388" s="23" t="s">
        <v>248</v>
      </c>
      <c r="AT2388" s="23" t="s">
        <v>149</v>
      </c>
      <c r="AU2388" s="23" t="s">
        <v>84</v>
      </c>
      <c r="AY2388" s="23" t="s">
        <v>147</v>
      </c>
      <c r="BE2388" s="224">
        <f>IF(N2388="základní",J2388,0)</f>
        <v>0</v>
      </c>
      <c r="BF2388" s="224">
        <f>IF(N2388="snížená",J2388,0)</f>
        <v>0</v>
      </c>
      <c r="BG2388" s="224">
        <f>IF(N2388="zákl. přenesená",J2388,0)</f>
        <v>0</v>
      </c>
      <c r="BH2388" s="224">
        <f>IF(N2388="sníž. přenesená",J2388,0)</f>
        <v>0</v>
      </c>
      <c r="BI2388" s="224">
        <f>IF(N2388="nulová",J2388,0)</f>
        <v>0</v>
      </c>
      <c r="BJ2388" s="23" t="s">
        <v>77</v>
      </c>
      <c r="BK2388" s="224">
        <f>ROUND(I2388*H2388,2)</f>
        <v>0</v>
      </c>
      <c r="BL2388" s="23" t="s">
        <v>248</v>
      </c>
      <c r="BM2388" s="23" t="s">
        <v>2964</v>
      </c>
    </row>
    <row r="2389" s="11" customFormat="1">
      <c r="B2389" s="228"/>
      <c r="C2389" s="229"/>
      <c r="D2389" s="225" t="s">
        <v>158</v>
      </c>
      <c r="E2389" s="230" t="s">
        <v>21</v>
      </c>
      <c r="F2389" s="231" t="s">
        <v>303</v>
      </c>
      <c r="G2389" s="229"/>
      <c r="H2389" s="230" t="s">
        <v>21</v>
      </c>
      <c r="I2389" s="232"/>
      <c r="J2389" s="229"/>
      <c r="K2389" s="229"/>
      <c r="L2389" s="233"/>
      <c r="M2389" s="234"/>
      <c r="N2389" s="235"/>
      <c r="O2389" s="235"/>
      <c r="P2389" s="235"/>
      <c r="Q2389" s="235"/>
      <c r="R2389" s="235"/>
      <c r="S2389" s="235"/>
      <c r="T2389" s="236"/>
      <c r="AT2389" s="237" t="s">
        <v>158</v>
      </c>
      <c r="AU2389" s="237" t="s">
        <v>84</v>
      </c>
      <c r="AV2389" s="11" t="s">
        <v>77</v>
      </c>
      <c r="AW2389" s="11" t="s">
        <v>35</v>
      </c>
      <c r="AX2389" s="11" t="s">
        <v>72</v>
      </c>
      <c r="AY2389" s="237" t="s">
        <v>147</v>
      </c>
    </row>
    <row r="2390" s="12" customFormat="1">
      <c r="B2390" s="238"/>
      <c r="C2390" s="239"/>
      <c r="D2390" s="225" t="s">
        <v>158</v>
      </c>
      <c r="E2390" s="240" t="s">
        <v>21</v>
      </c>
      <c r="F2390" s="241" t="s">
        <v>2965</v>
      </c>
      <c r="G2390" s="239"/>
      <c r="H2390" s="242">
        <v>21.294</v>
      </c>
      <c r="I2390" s="243"/>
      <c r="J2390" s="239"/>
      <c r="K2390" s="239"/>
      <c r="L2390" s="244"/>
      <c r="M2390" s="245"/>
      <c r="N2390" s="246"/>
      <c r="O2390" s="246"/>
      <c r="P2390" s="246"/>
      <c r="Q2390" s="246"/>
      <c r="R2390" s="246"/>
      <c r="S2390" s="246"/>
      <c r="T2390" s="247"/>
      <c r="AT2390" s="248" t="s">
        <v>158</v>
      </c>
      <c r="AU2390" s="248" t="s">
        <v>84</v>
      </c>
      <c r="AV2390" s="12" t="s">
        <v>84</v>
      </c>
      <c r="AW2390" s="12" t="s">
        <v>35</v>
      </c>
      <c r="AX2390" s="12" t="s">
        <v>72</v>
      </c>
      <c r="AY2390" s="248" t="s">
        <v>147</v>
      </c>
    </row>
    <row r="2391" s="12" customFormat="1">
      <c r="B2391" s="238"/>
      <c r="C2391" s="239"/>
      <c r="D2391" s="225" t="s">
        <v>158</v>
      </c>
      <c r="E2391" s="240" t="s">
        <v>21</v>
      </c>
      <c r="F2391" s="241" t="s">
        <v>2966</v>
      </c>
      <c r="G2391" s="239"/>
      <c r="H2391" s="242">
        <v>41.612000000000002</v>
      </c>
      <c r="I2391" s="243"/>
      <c r="J2391" s="239"/>
      <c r="K2391" s="239"/>
      <c r="L2391" s="244"/>
      <c r="M2391" s="245"/>
      <c r="N2391" s="246"/>
      <c r="O2391" s="246"/>
      <c r="P2391" s="246"/>
      <c r="Q2391" s="246"/>
      <c r="R2391" s="246"/>
      <c r="S2391" s="246"/>
      <c r="T2391" s="247"/>
      <c r="AT2391" s="248" t="s">
        <v>158</v>
      </c>
      <c r="AU2391" s="248" t="s">
        <v>84</v>
      </c>
      <c r="AV2391" s="12" t="s">
        <v>84</v>
      </c>
      <c r="AW2391" s="12" t="s">
        <v>35</v>
      </c>
      <c r="AX2391" s="12" t="s">
        <v>72</v>
      </c>
      <c r="AY2391" s="248" t="s">
        <v>147</v>
      </c>
    </row>
    <row r="2392" s="12" customFormat="1">
      <c r="B2392" s="238"/>
      <c r="C2392" s="239"/>
      <c r="D2392" s="225" t="s">
        <v>158</v>
      </c>
      <c r="E2392" s="240" t="s">
        <v>21</v>
      </c>
      <c r="F2392" s="241" t="s">
        <v>2967</v>
      </c>
      <c r="G2392" s="239"/>
      <c r="H2392" s="242">
        <v>60.826999999999998</v>
      </c>
      <c r="I2392" s="243"/>
      <c r="J2392" s="239"/>
      <c r="K2392" s="239"/>
      <c r="L2392" s="244"/>
      <c r="M2392" s="245"/>
      <c r="N2392" s="246"/>
      <c r="O2392" s="246"/>
      <c r="P2392" s="246"/>
      <c r="Q2392" s="246"/>
      <c r="R2392" s="246"/>
      <c r="S2392" s="246"/>
      <c r="T2392" s="247"/>
      <c r="AT2392" s="248" t="s">
        <v>158</v>
      </c>
      <c r="AU2392" s="248" t="s">
        <v>84</v>
      </c>
      <c r="AV2392" s="12" t="s">
        <v>84</v>
      </c>
      <c r="AW2392" s="12" t="s">
        <v>35</v>
      </c>
      <c r="AX2392" s="12" t="s">
        <v>72</v>
      </c>
      <c r="AY2392" s="248" t="s">
        <v>147</v>
      </c>
    </row>
    <row r="2393" s="12" customFormat="1">
      <c r="B2393" s="238"/>
      <c r="C2393" s="239"/>
      <c r="D2393" s="225" t="s">
        <v>158</v>
      </c>
      <c r="E2393" s="240" t="s">
        <v>21</v>
      </c>
      <c r="F2393" s="241" t="s">
        <v>2968</v>
      </c>
      <c r="G2393" s="239"/>
      <c r="H2393" s="242">
        <v>68.165999999999997</v>
      </c>
      <c r="I2393" s="243"/>
      <c r="J2393" s="239"/>
      <c r="K2393" s="239"/>
      <c r="L2393" s="244"/>
      <c r="M2393" s="245"/>
      <c r="N2393" s="246"/>
      <c r="O2393" s="246"/>
      <c r="P2393" s="246"/>
      <c r="Q2393" s="246"/>
      <c r="R2393" s="246"/>
      <c r="S2393" s="246"/>
      <c r="T2393" s="247"/>
      <c r="AT2393" s="248" t="s">
        <v>158</v>
      </c>
      <c r="AU2393" s="248" t="s">
        <v>84</v>
      </c>
      <c r="AV2393" s="12" t="s">
        <v>84</v>
      </c>
      <c r="AW2393" s="12" t="s">
        <v>35</v>
      </c>
      <c r="AX2393" s="12" t="s">
        <v>72</v>
      </c>
      <c r="AY2393" s="248" t="s">
        <v>147</v>
      </c>
    </row>
    <row r="2394" s="12" customFormat="1">
      <c r="B2394" s="238"/>
      <c r="C2394" s="239"/>
      <c r="D2394" s="225" t="s">
        <v>158</v>
      </c>
      <c r="E2394" s="240" t="s">
        <v>21</v>
      </c>
      <c r="F2394" s="241" t="s">
        <v>2969</v>
      </c>
      <c r="G2394" s="239"/>
      <c r="H2394" s="242">
        <v>67.914000000000001</v>
      </c>
      <c r="I2394" s="243"/>
      <c r="J2394" s="239"/>
      <c r="K2394" s="239"/>
      <c r="L2394" s="244"/>
      <c r="M2394" s="245"/>
      <c r="N2394" s="246"/>
      <c r="O2394" s="246"/>
      <c r="P2394" s="246"/>
      <c r="Q2394" s="246"/>
      <c r="R2394" s="246"/>
      <c r="S2394" s="246"/>
      <c r="T2394" s="247"/>
      <c r="AT2394" s="248" t="s">
        <v>158</v>
      </c>
      <c r="AU2394" s="248" t="s">
        <v>84</v>
      </c>
      <c r="AV2394" s="12" t="s">
        <v>84</v>
      </c>
      <c r="AW2394" s="12" t="s">
        <v>35</v>
      </c>
      <c r="AX2394" s="12" t="s">
        <v>72</v>
      </c>
      <c r="AY2394" s="248" t="s">
        <v>147</v>
      </c>
    </row>
    <row r="2395" s="12" customFormat="1">
      <c r="B2395" s="238"/>
      <c r="C2395" s="239"/>
      <c r="D2395" s="225" t="s">
        <v>158</v>
      </c>
      <c r="E2395" s="240" t="s">
        <v>21</v>
      </c>
      <c r="F2395" s="241" t="s">
        <v>2970</v>
      </c>
      <c r="G2395" s="239"/>
      <c r="H2395" s="242">
        <v>57.046999999999997</v>
      </c>
      <c r="I2395" s="243"/>
      <c r="J2395" s="239"/>
      <c r="K2395" s="239"/>
      <c r="L2395" s="244"/>
      <c r="M2395" s="245"/>
      <c r="N2395" s="246"/>
      <c r="O2395" s="246"/>
      <c r="P2395" s="246"/>
      <c r="Q2395" s="246"/>
      <c r="R2395" s="246"/>
      <c r="S2395" s="246"/>
      <c r="T2395" s="247"/>
      <c r="AT2395" s="248" t="s">
        <v>158</v>
      </c>
      <c r="AU2395" s="248" t="s">
        <v>84</v>
      </c>
      <c r="AV2395" s="12" t="s">
        <v>84</v>
      </c>
      <c r="AW2395" s="12" t="s">
        <v>35</v>
      </c>
      <c r="AX2395" s="12" t="s">
        <v>72</v>
      </c>
      <c r="AY2395" s="248" t="s">
        <v>147</v>
      </c>
    </row>
    <row r="2396" s="12" customFormat="1">
      <c r="B2396" s="238"/>
      <c r="C2396" s="239"/>
      <c r="D2396" s="225" t="s">
        <v>158</v>
      </c>
      <c r="E2396" s="240" t="s">
        <v>21</v>
      </c>
      <c r="F2396" s="241" t="s">
        <v>2971</v>
      </c>
      <c r="G2396" s="239"/>
      <c r="H2396" s="242">
        <v>46.997999999999998</v>
      </c>
      <c r="I2396" s="243"/>
      <c r="J2396" s="239"/>
      <c r="K2396" s="239"/>
      <c r="L2396" s="244"/>
      <c r="M2396" s="245"/>
      <c r="N2396" s="246"/>
      <c r="O2396" s="246"/>
      <c r="P2396" s="246"/>
      <c r="Q2396" s="246"/>
      <c r="R2396" s="246"/>
      <c r="S2396" s="246"/>
      <c r="T2396" s="247"/>
      <c r="AT2396" s="248" t="s">
        <v>158</v>
      </c>
      <c r="AU2396" s="248" t="s">
        <v>84</v>
      </c>
      <c r="AV2396" s="12" t="s">
        <v>84</v>
      </c>
      <c r="AW2396" s="12" t="s">
        <v>35</v>
      </c>
      <c r="AX2396" s="12" t="s">
        <v>72</v>
      </c>
      <c r="AY2396" s="248" t="s">
        <v>147</v>
      </c>
    </row>
    <row r="2397" s="12" customFormat="1">
      <c r="B2397" s="238"/>
      <c r="C2397" s="239"/>
      <c r="D2397" s="225" t="s">
        <v>158</v>
      </c>
      <c r="E2397" s="240" t="s">
        <v>21</v>
      </c>
      <c r="F2397" s="241" t="s">
        <v>2972</v>
      </c>
      <c r="G2397" s="239"/>
      <c r="H2397" s="242">
        <v>51.722999999999999</v>
      </c>
      <c r="I2397" s="243"/>
      <c r="J2397" s="239"/>
      <c r="K2397" s="239"/>
      <c r="L2397" s="244"/>
      <c r="M2397" s="245"/>
      <c r="N2397" s="246"/>
      <c r="O2397" s="246"/>
      <c r="P2397" s="246"/>
      <c r="Q2397" s="246"/>
      <c r="R2397" s="246"/>
      <c r="S2397" s="246"/>
      <c r="T2397" s="247"/>
      <c r="AT2397" s="248" t="s">
        <v>158</v>
      </c>
      <c r="AU2397" s="248" t="s">
        <v>84</v>
      </c>
      <c r="AV2397" s="12" t="s">
        <v>84</v>
      </c>
      <c r="AW2397" s="12" t="s">
        <v>35</v>
      </c>
      <c r="AX2397" s="12" t="s">
        <v>72</v>
      </c>
      <c r="AY2397" s="248" t="s">
        <v>147</v>
      </c>
    </row>
    <row r="2398" s="12" customFormat="1">
      <c r="B2398" s="238"/>
      <c r="C2398" s="239"/>
      <c r="D2398" s="225" t="s">
        <v>158</v>
      </c>
      <c r="E2398" s="240" t="s">
        <v>21</v>
      </c>
      <c r="F2398" s="241" t="s">
        <v>2973</v>
      </c>
      <c r="G2398" s="239"/>
      <c r="H2398" s="242">
        <v>66.465000000000003</v>
      </c>
      <c r="I2398" s="243"/>
      <c r="J2398" s="239"/>
      <c r="K2398" s="239"/>
      <c r="L2398" s="244"/>
      <c r="M2398" s="245"/>
      <c r="N2398" s="246"/>
      <c r="O2398" s="246"/>
      <c r="P2398" s="246"/>
      <c r="Q2398" s="246"/>
      <c r="R2398" s="246"/>
      <c r="S2398" s="246"/>
      <c r="T2398" s="247"/>
      <c r="AT2398" s="248" t="s">
        <v>158</v>
      </c>
      <c r="AU2398" s="248" t="s">
        <v>84</v>
      </c>
      <c r="AV2398" s="12" t="s">
        <v>84</v>
      </c>
      <c r="AW2398" s="12" t="s">
        <v>35</v>
      </c>
      <c r="AX2398" s="12" t="s">
        <v>72</v>
      </c>
      <c r="AY2398" s="248" t="s">
        <v>147</v>
      </c>
    </row>
    <row r="2399" s="12" customFormat="1">
      <c r="B2399" s="238"/>
      <c r="C2399" s="239"/>
      <c r="D2399" s="225" t="s">
        <v>158</v>
      </c>
      <c r="E2399" s="240" t="s">
        <v>21</v>
      </c>
      <c r="F2399" s="241" t="s">
        <v>2974</v>
      </c>
      <c r="G2399" s="239"/>
      <c r="H2399" s="242">
        <v>58.274999999999999</v>
      </c>
      <c r="I2399" s="243"/>
      <c r="J2399" s="239"/>
      <c r="K2399" s="239"/>
      <c r="L2399" s="244"/>
      <c r="M2399" s="245"/>
      <c r="N2399" s="246"/>
      <c r="O2399" s="246"/>
      <c r="P2399" s="246"/>
      <c r="Q2399" s="246"/>
      <c r="R2399" s="246"/>
      <c r="S2399" s="246"/>
      <c r="T2399" s="247"/>
      <c r="AT2399" s="248" t="s">
        <v>158</v>
      </c>
      <c r="AU2399" s="248" t="s">
        <v>84</v>
      </c>
      <c r="AV2399" s="12" t="s">
        <v>84</v>
      </c>
      <c r="AW2399" s="12" t="s">
        <v>35</v>
      </c>
      <c r="AX2399" s="12" t="s">
        <v>72</v>
      </c>
      <c r="AY2399" s="248" t="s">
        <v>147</v>
      </c>
    </row>
    <row r="2400" s="12" customFormat="1">
      <c r="B2400" s="238"/>
      <c r="C2400" s="239"/>
      <c r="D2400" s="225" t="s">
        <v>158</v>
      </c>
      <c r="E2400" s="240" t="s">
        <v>21</v>
      </c>
      <c r="F2400" s="241" t="s">
        <v>2975</v>
      </c>
      <c r="G2400" s="239"/>
      <c r="H2400" s="242">
        <v>52.226999999999997</v>
      </c>
      <c r="I2400" s="243"/>
      <c r="J2400" s="239"/>
      <c r="K2400" s="239"/>
      <c r="L2400" s="244"/>
      <c r="M2400" s="245"/>
      <c r="N2400" s="246"/>
      <c r="O2400" s="246"/>
      <c r="P2400" s="246"/>
      <c r="Q2400" s="246"/>
      <c r="R2400" s="246"/>
      <c r="S2400" s="246"/>
      <c r="T2400" s="247"/>
      <c r="AT2400" s="248" t="s">
        <v>158</v>
      </c>
      <c r="AU2400" s="248" t="s">
        <v>84</v>
      </c>
      <c r="AV2400" s="12" t="s">
        <v>84</v>
      </c>
      <c r="AW2400" s="12" t="s">
        <v>35</v>
      </c>
      <c r="AX2400" s="12" t="s">
        <v>72</v>
      </c>
      <c r="AY2400" s="248" t="s">
        <v>147</v>
      </c>
    </row>
    <row r="2401" s="12" customFormat="1">
      <c r="B2401" s="238"/>
      <c r="C2401" s="239"/>
      <c r="D2401" s="225" t="s">
        <v>158</v>
      </c>
      <c r="E2401" s="240" t="s">
        <v>21</v>
      </c>
      <c r="F2401" s="241" t="s">
        <v>2976</v>
      </c>
      <c r="G2401" s="239"/>
      <c r="H2401" s="242">
        <v>54.747</v>
      </c>
      <c r="I2401" s="243"/>
      <c r="J2401" s="239"/>
      <c r="K2401" s="239"/>
      <c r="L2401" s="244"/>
      <c r="M2401" s="245"/>
      <c r="N2401" s="246"/>
      <c r="O2401" s="246"/>
      <c r="P2401" s="246"/>
      <c r="Q2401" s="246"/>
      <c r="R2401" s="246"/>
      <c r="S2401" s="246"/>
      <c r="T2401" s="247"/>
      <c r="AT2401" s="248" t="s">
        <v>158</v>
      </c>
      <c r="AU2401" s="248" t="s">
        <v>84</v>
      </c>
      <c r="AV2401" s="12" t="s">
        <v>84</v>
      </c>
      <c r="AW2401" s="12" t="s">
        <v>35</v>
      </c>
      <c r="AX2401" s="12" t="s">
        <v>72</v>
      </c>
      <c r="AY2401" s="248" t="s">
        <v>147</v>
      </c>
    </row>
    <row r="2402" s="12" customFormat="1">
      <c r="B2402" s="238"/>
      <c r="C2402" s="239"/>
      <c r="D2402" s="225" t="s">
        <v>158</v>
      </c>
      <c r="E2402" s="240" t="s">
        <v>21</v>
      </c>
      <c r="F2402" s="241" t="s">
        <v>2977</v>
      </c>
      <c r="G2402" s="239"/>
      <c r="H2402" s="242">
        <v>54.683999999999998</v>
      </c>
      <c r="I2402" s="243"/>
      <c r="J2402" s="239"/>
      <c r="K2402" s="239"/>
      <c r="L2402" s="244"/>
      <c r="M2402" s="245"/>
      <c r="N2402" s="246"/>
      <c r="O2402" s="246"/>
      <c r="P2402" s="246"/>
      <c r="Q2402" s="246"/>
      <c r="R2402" s="246"/>
      <c r="S2402" s="246"/>
      <c r="T2402" s="247"/>
      <c r="AT2402" s="248" t="s">
        <v>158</v>
      </c>
      <c r="AU2402" s="248" t="s">
        <v>84</v>
      </c>
      <c r="AV2402" s="12" t="s">
        <v>84</v>
      </c>
      <c r="AW2402" s="12" t="s">
        <v>35</v>
      </c>
      <c r="AX2402" s="12" t="s">
        <v>72</v>
      </c>
      <c r="AY2402" s="248" t="s">
        <v>147</v>
      </c>
    </row>
    <row r="2403" s="12" customFormat="1">
      <c r="B2403" s="238"/>
      <c r="C2403" s="239"/>
      <c r="D2403" s="225" t="s">
        <v>158</v>
      </c>
      <c r="E2403" s="240" t="s">
        <v>21</v>
      </c>
      <c r="F2403" s="241" t="s">
        <v>2978</v>
      </c>
      <c r="G2403" s="239"/>
      <c r="H2403" s="242">
        <v>52.920000000000002</v>
      </c>
      <c r="I2403" s="243"/>
      <c r="J2403" s="239"/>
      <c r="K2403" s="239"/>
      <c r="L2403" s="244"/>
      <c r="M2403" s="245"/>
      <c r="N2403" s="246"/>
      <c r="O2403" s="246"/>
      <c r="P2403" s="246"/>
      <c r="Q2403" s="246"/>
      <c r="R2403" s="246"/>
      <c r="S2403" s="246"/>
      <c r="T2403" s="247"/>
      <c r="AT2403" s="248" t="s">
        <v>158</v>
      </c>
      <c r="AU2403" s="248" t="s">
        <v>84</v>
      </c>
      <c r="AV2403" s="12" t="s">
        <v>84</v>
      </c>
      <c r="AW2403" s="12" t="s">
        <v>35</v>
      </c>
      <c r="AX2403" s="12" t="s">
        <v>72</v>
      </c>
      <c r="AY2403" s="248" t="s">
        <v>147</v>
      </c>
    </row>
    <row r="2404" s="12" customFormat="1">
      <c r="B2404" s="238"/>
      <c r="C2404" s="239"/>
      <c r="D2404" s="225" t="s">
        <v>158</v>
      </c>
      <c r="E2404" s="240" t="s">
        <v>21</v>
      </c>
      <c r="F2404" s="241" t="s">
        <v>2979</v>
      </c>
      <c r="G2404" s="239"/>
      <c r="H2404" s="242">
        <v>45.959000000000003</v>
      </c>
      <c r="I2404" s="243"/>
      <c r="J2404" s="239"/>
      <c r="K2404" s="239"/>
      <c r="L2404" s="244"/>
      <c r="M2404" s="245"/>
      <c r="N2404" s="246"/>
      <c r="O2404" s="246"/>
      <c r="P2404" s="246"/>
      <c r="Q2404" s="246"/>
      <c r="R2404" s="246"/>
      <c r="S2404" s="246"/>
      <c r="T2404" s="247"/>
      <c r="AT2404" s="248" t="s">
        <v>158</v>
      </c>
      <c r="AU2404" s="248" t="s">
        <v>84</v>
      </c>
      <c r="AV2404" s="12" t="s">
        <v>84</v>
      </c>
      <c r="AW2404" s="12" t="s">
        <v>35</v>
      </c>
      <c r="AX2404" s="12" t="s">
        <v>72</v>
      </c>
      <c r="AY2404" s="248" t="s">
        <v>147</v>
      </c>
    </row>
    <row r="2405" s="12" customFormat="1">
      <c r="B2405" s="238"/>
      <c r="C2405" s="239"/>
      <c r="D2405" s="225" t="s">
        <v>158</v>
      </c>
      <c r="E2405" s="240" t="s">
        <v>21</v>
      </c>
      <c r="F2405" s="241" t="s">
        <v>2980</v>
      </c>
      <c r="G2405" s="239"/>
      <c r="H2405" s="242">
        <v>323.81999999999999</v>
      </c>
      <c r="I2405" s="243"/>
      <c r="J2405" s="239"/>
      <c r="K2405" s="239"/>
      <c r="L2405" s="244"/>
      <c r="M2405" s="245"/>
      <c r="N2405" s="246"/>
      <c r="O2405" s="246"/>
      <c r="P2405" s="246"/>
      <c r="Q2405" s="246"/>
      <c r="R2405" s="246"/>
      <c r="S2405" s="246"/>
      <c r="T2405" s="247"/>
      <c r="AT2405" s="248" t="s">
        <v>158</v>
      </c>
      <c r="AU2405" s="248" t="s">
        <v>84</v>
      </c>
      <c r="AV2405" s="12" t="s">
        <v>84</v>
      </c>
      <c r="AW2405" s="12" t="s">
        <v>35</v>
      </c>
      <c r="AX2405" s="12" t="s">
        <v>72</v>
      </c>
      <c r="AY2405" s="248" t="s">
        <v>147</v>
      </c>
    </row>
    <row r="2406" s="12" customFormat="1">
      <c r="B2406" s="238"/>
      <c r="C2406" s="239"/>
      <c r="D2406" s="225" t="s">
        <v>158</v>
      </c>
      <c r="E2406" s="240" t="s">
        <v>21</v>
      </c>
      <c r="F2406" s="241" t="s">
        <v>2981</v>
      </c>
      <c r="G2406" s="239"/>
      <c r="H2406" s="242">
        <v>12.643000000000001</v>
      </c>
      <c r="I2406" s="243"/>
      <c r="J2406" s="239"/>
      <c r="K2406" s="239"/>
      <c r="L2406" s="244"/>
      <c r="M2406" s="245"/>
      <c r="N2406" s="246"/>
      <c r="O2406" s="246"/>
      <c r="P2406" s="246"/>
      <c r="Q2406" s="246"/>
      <c r="R2406" s="246"/>
      <c r="S2406" s="246"/>
      <c r="T2406" s="247"/>
      <c r="AT2406" s="248" t="s">
        <v>158</v>
      </c>
      <c r="AU2406" s="248" t="s">
        <v>84</v>
      </c>
      <c r="AV2406" s="12" t="s">
        <v>84</v>
      </c>
      <c r="AW2406" s="12" t="s">
        <v>35</v>
      </c>
      <c r="AX2406" s="12" t="s">
        <v>72</v>
      </c>
      <c r="AY2406" s="248" t="s">
        <v>147</v>
      </c>
    </row>
    <row r="2407" s="12" customFormat="1">
      <c r="B2407" s="238"/>
      <c r="C2407" s="239"/>
      <c r="D2407" s="225" t="s">
        <v>158</v>
      </c>
      <c r="E2407" s="240" t="s">
        <v>21</v>
      </c>
      <c r="F2407" s="241" t="s">
        <v>2982</v>
      </c>
      <c r="G2407" s="239"/>
      <c r="H2407" s="242">
        <v>15.289999999999999</v>
      </c>
      <c r="I2407" s="243"/>
      <c r="J2407" s="239"/>
      <c r="K2407" s="239"/>
      <c r="L2407" s="244"/>
      <c r="M2407" s="245"/>
      <c r="N2407" s="246"/>
      <c r="O2407" s="246"/>
      <c r="P2407" s="246"/>
      <c r="Q2407" s="246"/>
      <c r="R2407" s="246"/>
      <c r="S2407" s="246"/>
      <c r="T2407" s="247"/>
      <c r="AT2407" s="248" t="s">
        <v>158</v>
      </c>
      <c r="AU2407" s="248" t="s">
        <v>84</v>
      </c>
      <c r="AV2407" s="12" t="s">
        <v>84</v>
      </c>
      <c r="AW2407" s="12" t="s">
        <v>35</v>
      </c>
      <c r="AX2407" s="12" t="s">
        <v>72</v>
      </c>
      <c r="AY2407" s="248" t="s">
        <v>147</v>
      </c>
    </row>
    <row r="2408" s="12" customFormat="1">
      <c r="B2408" s="238"/>
      <c r="C2408" s="239"/>
      <c r="D2408" s="225" t="s">
        <v>158</v>
      </c>
      <c r="E2408" s="240" t="s">
        <v>21</v>
      </c>
      <c r="F2408" s="241" t="s">
        <v>2983</v>
      </c>
      <c r="G2408" s="239"/>
      <c r="H2408" s="242">
        <v>7.7030000000000003</v>
      </c>
      <c r="I2408" s="243"/>
      <c r="J2408" s="239"/>
      <c r="K2408" s="239"/>
      <c r="L2408" s="244"/>
      <c r="M2408" s="245"/>
      <c r="N2408" s="246"/>
      <c r="O2408" s="246"/>
      <c r="P2408" s="246"/>
      <c r="Q2408" s="246"/>
      <c r="R2408" s="246"/>
      <c r="S2408" s="246"/>
      <c r="T2408" s="247"/>
      <c r="AT2408" s="248" t="s">
        <v>158</v>
      </c>
      <c r="AU2408" s="248" t="s">
        <v>84</v>
      </c>
      <c r="AV2408" s="12" t="s">
        <v>84</v>
      </c>
      <c r="AW2408" s="12" t="s">
        <v>35</v>
      </c>
      <c r="AX2408" s="12" t="s">
        <v>72</v>
      </c>
      <c r="AY2408" s="248" t="s">
        <v>147</v>
      </c>
    </row>
    <row r="2409" s="12" customFormat="1">
      <c r="B2409" s="238"/>
      <c r="C2409" s="239"/>
      <c r="D2409" s="225" t="s">
        <v>158</v>
      </c>
      <c r="E2409" s="240" t="s">
        <v>21</v>
      </c>
      <c r="F2409" s="241" t="s">
        <v>2984</v>
      </c>
      <c r="G2409" s="239"/>
      <c r="H2409" s="242">
        <v>13.013</v>
      </c>
      <c r="I2409" s="243"/>
      <c r="J2409" s="239"/>
      <c r="K2409" s="239"/>
      <c r="L2409" s="244"/>
      <c r="M2409" s="245"/>
      <c r="N2409" s="246"/>
      <c r="O2409" s="246"/>
      <c r="P2409" s="246"/>
      <c r="Q2409" s="246"/>
      <c r="R2409" s="246"/>
      <c r="S2409" s="246"/>
      <c r="T2409" s="247"/>
      <c r="AT2409" s="248" t="s">
        <v>158</v>
      </c>
      <c r="AU2409" s="248" t="s">
        <v>84</v>
      </c>
      <c r="AV2409" s="12" t="s">
        <v>84</v>
      </c>
      <c r="AW2409" s="12" t="s">
        <v>35</v>
      </c>
      <c r="AX2409" s="12" t="s">
        <v>72</v>
      </c>
      <c r="AY2409" s="248" t="s">
        <v>147</v>
      </c>
    </row>
    <row r="2410" s="12" customFormat="1">
      <c r="B2410" s="238"/>
      <c r="C2410" s="239"/>
      <c r="D2410" s="225" t="s">
        <v>158</v>
      </c>
      <c r="E2410" s="240" t="s">
        <v>21</v>
      </c>
      <c r="F2410" s="241" t="s">
        <v>2985</v>
      </c>
      <c r="G2410" s="239"/>
      <c r="H2410" s="242">
        <v>14.503</v>
      </c>
      <c r="I2410" s="243"/>
      <c r="J2410" s="239"/>
      <c r="K2410" s="239"/>
      <c r="L2410" s="244"/>
      <c r="M2410" s="245"/>
      <c r="N2410" s="246"/>
      <c r="O2410" s="246"/>
      <c r="P2410" s="246"/>
      <c r="Q2410" s="246"/>
      <c r="R2410" s="246"/>
      <c r="S2410" s="246"/>
      <c r="T2410" s="247"/>
      <c r="AT2410" s="248" t="s">
        <v>158</v>
      </c>
      <c r="AU2410" s="248" t="s">
        <v>84</v>
      </c>
      <c r="AV2410" s="12" t="s">
        <v>84</v>
      </c>
      <c r="AW2410" s="12" t="s">
        <v>35</v>
      </c>
      <c r="AX2410" s="12" t="s">
        <v>72</v>
      </c>
      <c r="AY2410" s="248" t="s">
        <v>147</v>
      </c>
    </row>
    <row r="2411" s="12" customFormat="1">
      <c r="B2411" s="238"/>
      <c r="C2411" s="239"/>
      <c r="D2411" s="225" t="s">
        <v>158</v>
      </c>
      <c r="E2411" s="240" t="s">
        <v>21</v>
      </c>
      <c r="F2411" s="241" t="s">
        <v>2986</v>
      </c>
      <c r="G2411" s="239"/>
      <c r="H2411" s="242">
        <v>15.755000000000001</v>
      </c>
      <c r="I2411" s="243"/>
      <c r="J2411" s="239"/>
      <c r="K2411" s="239"/>
      <c r="L2411" s="244"/>
      <c r="M2411" s="245"/>
      <c r="N2411" s="246"/>
      <c r="O2411" s="246"/>
      <c r="P2411" s="246"/>
      <c r="Q2411" s="246"/>
      <c r="R2411" s="246"/>
      <c r="S2411" s="246"/>
      <c r="T2411" s="247"/>
      <c r="AT2411" s="248" t="s">
        <v>158</v>
      </c>
      <c r="AU2411" s="248" t="s">
        <v>84</v>
      </c>
      <c r="AV2411" s="12" t="s">
        <v>84</v>
      </c>
      <c r="AW2411" s="12" t="s">
        <v>35</v>
      </c>
      <c r="AX2411" s="12" t="s">
        <v>72</v>
      </c>
      <c r="AY2411" s="248" t="s">
        <v>147</v>
      </c>
    </row>
    <row r="2412" s="12" customFormat="1">
      <c r="B2412" s="238"/>
      <c r="C2412" s="239"/>
      <c r="D2412" s="225" t="s">
        <v>158</v>
      </c>
      <c r="E2412" s="240" t="s">
        <v>21</v>
      </c>
      <c r="F2412" s="241" t="s">
        <v>2987</v>
      </c>
      <c r="G2412" s="239"/>
      <c r="H2412" s="242">
        <v>15.833</v>
      </c>
      <c r="I2412" s="243"/>
      <c r="J2412" s="239"/>
      <c r="K2412" s="239"/>
      <c r="L2412" s="244"/>
      <c r="M2412" s="245"/>
      <c r="N2412" s="246"/>
      <c r="O2412" s="246"/>
      <c r="P2412" s="246"/>
      <c r="Q2412" s="246"/>
      <c r="R2412" s="246"/>
      <c r="S2412" s="246"/>
      <c r="T2412" s="247"/>
      <c r="AT2412" s="248" t="s">
        <v>158</v>
      </c>
      <c r="AU2412" s="248" t="s">
        <v>84</v>
      </c>
      <c r="AV2412" s="12" t="s">
        <v>84</v>
      </c>
      <c r="AW2412" s="12" t="s">
        <v>35</v>
      </c>
      <c r="AX2412" s="12" t="s">
        <v>72</v>
      </c>
      <c r="AY2412" s="248" t="s">
        <v>147</v>
      </c>
    </row>
    <row r="2413" s="12" customFormat="1">
      <c r="B2413" s="238"/>
      <c r="C2413" s="239"/>
      <c r="D2413" s="225" t="s">
        <v>158</v>
      </c>
      <c r="E2413" s="240" t="s">
        <v>21</v>
      </c>
      <c r="F2413" s="241" t="s">
        <v>2988</v>
      </c>
      <c r="G2413" s="239"/>
      <c r="H2413" s="242">
        <v>41.305999999999997</v>
      </c>
      <c r="I2413" s="243"/>
      <c r="J2413" s="239"/>
      <c r="K2413" s="239"/>
      <c r="L2413" s="244"/>
      <c r="M2413" s="245"/>
      <c r="N2413" s="246"/>
      <c r="O2413" s="246"/>
      <c r="P2413" s="246"/>
      <c r="Q2413" s="246"/>
      <c r="R2413" s="246"/>
      <c r="S2413" s="246"/>
      <c r="T2413" s="247"/>
      <c r="AT2413" s="248" t="s">
        <v>158</v>
      </c>
      <c r="AU2413" s="248" t="s">
        <v>84</v>
      </c>
      <c r="AV2413" s="12" t="s">
        <v>84</v>
      </c>
      <c r="AW2413" s="12" t="s">
        <v>35</v>
      </c>
      <c r="AX2413" s="12" t="s">
        <v>72</v>
      </c>
      <c r="AY2413" s="248" t="s">
        <v>147</v>
      </c>
    </row>
    <row r="2414" s="12" customFormat="1">
      <c r="B2414" s="238"/>
      <c r="C2414" s="239"/>
      <c r="D2414" s="225" t="s">
        <v>158</v>
      </c>
      <c r="E2414" s="240" t="s">
        <v>21</v>
      </c>
      <c r="F2414" s="241" t="s">
        <v>2989</v>
      </c>
      <c r="G2414" s="239"/>
      <c r="H2414" s="242">
        <v>74.721999999999994</v>
      </c>
      <c r="I2414" s="243"/>
      <c r="J2414" s="239"/>
      <c r="K2414" s="239"/>
      <c r="L2414" s="244"/>
      <c r="M2414" s="245"/>
      <c r="N2414" s="246"/>
      <c r="O2414" s="246"/>
      <c r="P2414" s="246"/>
      <c r="Q2414" s="246"/>
      <c r="R2414" s="246"/>
      <c r="S2414" s="246"/>
      <c r="T2414" s="247"/>
      <c r="AT2414" s="248" t="s">
        <v>158</v>
      </c>
      <c r="AU2414" s="248" t="s">
        <v>84</v>
      </c>
      <c r="AV2414" s="12" t="s">
        <v>84</v>
      </c>
      <c r="AW2414" s="12" t="s">
        <v>35</v>
      </c>
      <c r="AX2414" s="12" t="s">
        <v>72</v>
      </c>
      <c r="AY2414" s="248" t="s">
        <v>147</v>
      </c>
    </row>
    <row r="2415" s="12" customFormat="1">
      <c r="B2415" s="238"/>
      <c r="C2415" s="239"/>
      <c r="D2415" s="225" t="s">
        <v>158</v>
      </c>
      <c r="E2415" s="240" t="s">
        <v>21</v>
      </c>
      <c r="F2415" s="241" t="s">
        <v>2990</v>
      </c>
      <c r="G2415" s="239"/>
      <c r="H2415" s="242">
        <v>41.305999999999997</v>
      </c>
      <c r="I2415" s="243"/>
      <c r="J2415" s="239"/>
      <c r="K2415" s="239"/>
      <c r="L2415" s="244"/>
      <c r="M2415" s="245"/>
      <c r="N2415" s="246"/>
      <c r="O2415" s="246"/>
      <c r="P2415" s="246"/>
      <c r="Q2415" s="246"/>
      <c r="R2415" s="246"/>
      <c r="S2415" s="246"/>
      <c r="T2415" s="247"/>
      <c r="AT2415" s="248" t="s">
        <v>158</v>
      </c>
      <c r="AU2415" s="248" t="s">
        <v>84</v>
      </c>
      <c r="AV2415" s="12" t="s">
        <v>84</v>
      </c>
      <c r="AW2415" s="12" t="s">
        <v>35</v>
      </c>
      <c r="AX2415" s="12" t="s">
        <v>72</v>
      </c>
      <c r="AY2415" s="248" t="s">
        <v>147</v>
      </c>
    </row>
    <row r="2416" s="12" customFormat="1">
      <c r="B2416" s="238"/>
      <c r="C2416" s="239"/>
      <c r="D2416" s="225" t="s">
        <v>158</v>
      </c>
      <c r="E2416" s="240" t="s">
        <v>21</v>
      </c>
      <c r="F2416" s="241" t="s">
        <v>2991</v>
      </c>
      <c r="G2416" s="239"/>
      <c r="H2416" s="242">
        <v>41.305999999999997</v>
      </c>
      <c r="I2416" s="243"/>
      <c r="J2416" s="239"/>
      <c r="K2416" s="239"/>
      <c r="L2416" s="244"/>
      <c r="M2416" s="245"/>
      <c r="N2416" s="246"/>
      <c r="O2416" s="246"/>
      <c r="P2416" s="246"/>
      <c r="Q2416" s="246"/>
      <c r="R2416" s="246"/>
      <c r="S2416" s="246"/>
      <c r="T2416" s="247"/>
      <c r="AT2416" s="248" t="s">
        <v>158</v>
      </c>
      <c r="AU2416" s="248" t="s">
        <v>84</v>
      </c>
      <c r="AV2416" s="12" t="s">
        <v>84</v>
      </c>
      <c r="AW2416" s="12" t="s">
        <v>35</v>
      </c>
      <c r="AX2416" s="12" t="s">
        <v>72</v>
      </c>
      <c r="AY2416" s="248" t="s">
        <v>147</v>
      </c>
    </row>
    <row r="2417" s="12" customFormat="1">
      <c r="B2417" s="238"/>
      <c r="C2417" s="239"/>
      <c r="D2417" s="225" t="s">
        <v>158</v>
      </c>
      <c r="E2417" s="240" t="s">
        <v>21</v>
      </c>
      <c r="F2417" s="241" t="s">
        <v>2992</v>
      </c>
      <c r="G2417" s="239"/>
      <c r="H2417" s="242">
        <v>41.305999999999997</v>
      </c>
      <c r="I2417" s="243"/>
      <c r="J2417" s="239"/>
      <c r="K2417" s="239"/>
      <c r="L2417" s="244"/>
      <c r="M2417" s="245"/>
      <c r="N2417" s="246"/>
      <c r="O2417" s="246"/>
      <c r="P2417" s="246"/>
      <c r="Q2417" s="246"/>
      <c r="R2417" s="246"/>
      <c r="S2417" s="246"/>
      <c r="T2417" s="247"/>
      <c r="AT2417" s="248" t="s">
        <v>158</v>
      </c>
      <c r="AU2417" s="248" t="s">
        <v>84</v>
      </c>
      <c r="AV2417" s="12" t="s">
        <v>84</v>
      </c>
      <c r="AW2417" s="12" t="s">
        <v>35</v>
      </c>
      <c r="AX2417" s="12" t="s">
        <v>72</v>
      </c>
      <c r="AY2417" s="248" t="s">
        <v>147</v>
      </c>
    </row>
    <row r="2418" s="12" customFormat="1">
      <c r="B2418" s="238"/>
      <c r="C2418" s="239"/>
      <c r="D2418" s="225" t="s">
        <v>158</v>
      </c>
      <c r="E2418" s="240" t="s">
        <v>21</v>
      </c>
      <c r="F2418" s="241" t="s">
        <v>2993</v>
      </c>
      <c r="G2418" s="239"/>
      <c r="H2418" s="242">
        <v>89.864000000000004</v>
      </c>
      <c r="I2418" s="243"/>
      <c r="J2418" s="239"/>
      <c r="K2418" s="239"/>
      <c r="L2418" s="244"/>
      <c r="M2418" s="245"/>
      <c r="N2418" s="246"/>
      <c r="O2418" s="246"/>
      <c r="P2418" s="246"/>
      <c r="Q2418" s="246"/>
      <c r="R2418" s="246"/>
      <c r="S2418" s="246"/>
      <c r="T2418" s="247"/>
      <c r="AT2418" s="248" t="s">
        <v>158</v>
      </c>
      <c r="AU2418" s="248" t="s">
        <v>84</v>
      </c>
      <c r="AV2418" s="12" t="s">
        <v>84</v>
      </c>
      <c r="AW2418" s="12" t="s">
        <v>35</v>
      </c>
      <c r="AX2418" s="12" t="s">
        <v>72</v>
      </c>
      <c r="AY2418" s="248" t="s">
        <v>147</v>
      </c>
    </row>
    <row r="2419" s="13" customFormat="1">
      <c r="B2419" s="249"/>
      <c r="C2419" s="250"/>
      <c r="D2419" s="225" t="s">
        <v>158</v>
      </c>
      <c r="E2419" s="251" t="s">
        <v>21</v>
      </c>
      <c r="F2419" s="252" t="s">
        <v>161</v>
      </c>
      <c r="G2419" s="250"/>
      <c r="H2419" s="253">
        <v>1549.2280000000001</v>
      </c>
      <c r="I2419" s="254"/>
      <c r="J2419" s="250"/>
      <c r="K2419" s="250"/>
      <c r="L2419" s="255"/>
      <c r="M2419" s="256"/>
      <c r="N2419" s="257"/>
      <c r="O2419" s="257"/>
      <c r="P2419" s="257"/>
      <c r="Q2419" s="257"/>
      <c r="R2419" s="257"/>
      <c r="S2419" s="257"/>
      <c r="T2419" s="258"/>
      <c r="AT2419" s="259" t="s">
        <v>158</v>
      </c>
      <c r="AU2419" s="259" t="s">
        <v>84</v>
      </c>
      <c r="AV2419" s="13" t="s">
        <v>154</v>
      </c>
      <c r="AW2419" s="13" t="s">
        <v>35</v>
      </c>
      <c r="AX2419" s="13" t="s">
        <v>77</v>
      </c>
      <c r="AY2419" s="259" t="s">
        <v>147</v>
      </c>
    </row>
    <row r="2420" s="1" customFormat="1" ht="38.25" customHeight="1">
      <c r="B2420" s="45"/>
      <c r="C2420" s="213" t="s">
        <v>2994</v>
      </c>
      <c r="D2420" s="213" t="s">
        <v>149</v>
      </c>
      <c r="E2420" s="214" t="s">
        <v>2995</v>
      </c>
      <c r="F2420" s="215" t="s">
        <v>2996</v>
      </c>
      <c r="G2420" s="216" t="s">
        <v>152</v>
      </c>
      <c r="H2420" s="217">
        <v>741.13999999999999</v>
      </c>
      <c r="I2420" s="218"/>
      <c r="J2420" s="219">
        <f>ROUND(I2420*H2420,2)</f>
        <v>0</v>
      </c>
      <c r="K2420" s="215" t="s">
        <v>153</v>
      </c>
      <c r="L2420" s="71"/>
      <c r="M2420" s="220" t="s">
        <v>21</v>
      </c>
      <c r="N2420" s="221" t="s">
        <v>43</v>
      </c>
      <c r="O2420" s="46"/>
      <c r="P2420" s="222">
        <f>O2420*H2420</f>
        <v>0</v>
      </c>
      <c r="Q2420" s="222">
        <v>2.0000000000000002E-05</v>
      </c>
      <c r="R2420" s="222">
        <f>Q2420*H2420</f>
        <v>0.014822800000000001</v>
      </c>
      <c r="S2420" s="222">
        <v>0</v>
      </c>
      <c r="T2420" s="223">
        <f>S2420*H2420</f>
        <v>0</v>
      </c>
      <c r="AR2420" s="23" t="s">
        <v>248</v>
      </c>
      <c r="AT2420" s="23" t="s">
        <v>149</v>
      </c>
      <c r="AU2420" s="23" t="s">
        <v>84</v>
      </c>
      <c r="AY2420" s="23" t="s">
        <v>147</v>
      </c>
      <c r="BE2420" s="224">
        <f>IF(N2420="základní",J2420,0)</f>
        <v>0</v>
      </c>
      <c r="BF2420" s="224">
        <f>IF(N2420="snížená",J2420,0)</f>
        <v>0</v>
      </c>
      <c r="BG2420" s="224">
        <f>IF(N2420="zákl. přenesená",J2420,0)</f>
        <v>0</v>
      </c>
      <c r="BH2420" s="224">
        <f>IF(N2420="sníž. přenesená",J2420,0)</f>
        <v>0</v>
      </c>
      <c r="BI2420" s="224">
        <f>IF(N2420="nulová",J2420,0)</f>
        <v>0</v>
      </c>
      <c r="BJ2420" s="23" t="s">
        <v>77</v>
      </c>
      <c r="BK2420" s="224">
        <f>ROUND(I2420*H2420,2)</f>
        <v>0</v>
      </c>
      <c r="BL2420" s="23" t="s">
        <v>248</v>
      </c>
      <c r="BM2420" s="23" t="s">
        <v>2997</v>
      </c>
    </row>
    <row r="2421" s="11" customFormat="1">
      <c r="B2421" s="228"/>
      <c r="C2421" s="229"/>
      <c r="D2421" s="225" t="s">
        <v>158</v>
      </c>
      <c r="E2421" s="230" t="s">
        <v>21</v>
      </c>
      <c r="F2421" s="231" t="s">
        <v>303</v>
      </c>
      <c r="G2421" s="229"/>
      <c r="H2421" s="230" t="s">
        <v>21</v>
      </c>
      <c r="I2421" s="232"/>
      <c r="J2421" s="229"/>
      <c r="K2421" s="229"/>
      <c r="L2421" s="233"/>
      <c r="M2421" s="234"/>
      <c r="N2421" s="235"/>
      <c r="O2421" s="235"/>
      <c r="P2421" s="235"/>
      <c r="Q2421" s="235"/>
      <c r="R2421" s="235"/>
      <c r="S2421" s="235"/>
      <c r="T2421" s="236"/>
      <c r="AT2421" s="237" t="s">
        <v>158</v>
      </c>
      <c r="AU2421" s="237" t="s">
        <v>84</v>
      </c>
      <c r="AV2421" s="11" t="s">
        <v>77</v>
      </c>
      <c r="AW2421" s="11" t="s">
        <v>35</v>
      </c>
      <c r="AX2421" s="11" t="s">
        <v>72</v>
      </c>
      <c r="AY2421" s="237" t="s">
        <v>147</v>
      </c>
    </row>
    <row r="2422" s="12" customFormat="1">
      <c r="B2422" s="238"/>
      <c r="C2422" s="239"/>
      <c r="D2422" s="225" t="s">
        <v>158</v>
      </c>
      <c r="E2422" s="240" t="s">
        <v>21</v>
      </c>
      <c r="F2422" s="241" t="s">
        <v>2998</v>
      </c>
      <c r="G2422" s="239"/>
      <c r="H2422" s="242">
        <v>13.52</v>
      </c>
      <c r="I2422" s="243"/>
      <c r="J2422" s="239"/>
      <c r="K2422" s="239"/>
      <c r="L2422" s="244"/>
      <c r="M2422" s="245"/>
      <c r="N2422" s="246"/>
      <c r="O2422" s="246"/>
      <c r="P2422" s="246"/>
      <c r="Q2422" s="246"/>
      <c r="R2422" s="246"/>
      <c r="S2422" s="246"/>
      <c r="T2422" s="247"/>
      <c r="AT2422" s="248" t="s">
        <v>158</v>
      </c>
      <c r="AU2422" s="248" t="s">
        <v>84</v>
      </c>
      <c r="AV2422" s="12" t="s">
        <v>84</v>
      </c>
      <c r="AW2422" s="12" t="s">
        <v>35</v>
      </c>
      <c r="AX2422" s="12" t="s">
        <v>72</v>
      </c>
      <c r="AY2422" s="248" t="s">
        <v>147</v>
      </c>
    </row>
    <row r="2423" s="12" customFormat="1">
      <c r="B2423" s="238"/>
      <c r="C2423" s="239"/>
      <c r="D2423" s="225" t="s">
        <v>158</v>
      </c>
      <c r="E2423" s="240" t="s">
        <v>21</v>
      </c>
      <c r="F2423" s="241" t="s">
        <v>2999</v>
      </c>
      <c r="G2423" s="239"/>
      <c r="H2423" s="242">
        <v>26.420000000000002</v>
      </c>
      <c r="I2423" s="243"/>
      <c r="J2423" s="239"/>
      <c r="K2423" s="239"/>
      <c r="L2423" s="244"/>
      <c r="M2423" s="245"/>
      <c r="N2423" s="246"/>
      <c r="O2423" s="246"/>
      <c r="P2423" s="246"/>
      <c r="Q2423" s="246"/>
      <c r="R2423" s="246"/>
      <c r="S2423" s="246"/>
      <c r="T2423" s="247"/>
      <c r="AT2423" s="248" t="s">
        <v>158</v>
      </c>
      <c r="AU2423" s="248" t="s">
        <v>84</v>
      </c>
      <c r="AV2423" s="12" t="s">
        <v>84</v>
      </c>
      <c r="AW2423" s="12" t="s">
        <v>35</v>
      </c>
      <c r="AX2423" s="12" t="s">
        <v>72</v>
      </c>
      <c r="AY2423" s="248" t="s">
        <v>147</v>
      </c>
    </row>
    <row r="2424" s="12" customFormat="1">
      <c r="B2424" s="238"/>
      <c r="C2424" s="239"/>
      <c r="D2424" s="225" t="s">
        <v>158</v>
      </c>
      <c r="E2424" s="240" t="s">
        <v>21</v>
      </c>
      <c r="F2424" s="241" t="s">
        <v>3000</v>
      </c>
      <c r="G2424" s="239"/>
      <c r="H2424" s="242">
        <v>38.619999999999997</v>
      </c>
      <c r="I2424" s="243"/>
      <c r="J2424" s="239"/>
      <c r="K2424" s="239"/>
      <c r="L2424" s="244"/>
      <c r="M2424" s="245"/>
      <c r="N2424" s="246"/>
      <c r="O2424" s="246"/>
      <c r="P2424" s="246"/>
      <c r="Q2424" s="246"/>
      <c r="R2424" s="246"/>
      <c r="S2424" s="246"/>
      <c r="T2424" s="247"/>
      <c r="AT2424" s="248" t="s">
        <v>158</v>
      </c>
      <c r="AU2424" s="248" t="s">
        <v>84</v>
      </c>
      <c r="AV2424" s="12" t="s">
        <v>84</v>
      </c>
      <c r="AW2424" s="12" t="s">
        <v>35</v>
      </c>
      <c r="AX2424" s="12" t="s">
        <v>72</v>
      </c>
      <c r="AY2424" s="248" t="s">
        <v>147</v>
      </c>
    </row>
    <row r="2425" s="12" customFormat="1">
      <c r="B2425" s="238"/>
      <c r="C2425" s="239"/>
      <c r="D2425" s="225" t="s">
        <v>158</v>
      </c>
      <c r="E2425" s="240" t="s">
        <v>21</v>
      </c>
      <c r="F2425" s="241" t="s">
        <v>3001</v>
      </c>
      <c r="G2425" s="239"/>
      <c r="H2425" s="242">
        <v>43.280000000000001</v>
      </c>
      <c r="I2425" s="243"/>
      <c r="J2425" s="239"/>
      <c r="K2425" s="239"/>
      <c r="L2425" s="244"/>
      <c r="M2425" s="245"/>
      <c r="N2425" s="246"/>
      <c r="O2425" s="246"/>
      <c r="P2425" s="246"/>
      <c r="Q2425" s="246"/>
      <c r="R2425" s="246"/>
      <c r="S2425" s="246"/>
      <c r="T2425" s="247"/>
      <c r="AT2425" s="248" t="s">
        <v>158</v>
      </c>
      <c r="AU2425" s="248" t="s">
        <v>84</v>
      </c>
      <c r="AV2425" s="12" t="s">
        <v>84</v>
      </c>
      <c r="AW2425" s="12" t="s">
        <v>35</v>
      </c>
      <c r="AX2425" s="12" t="s">
        <v>72</v>
      </c>
      <c r="AY2425" s="248" t="s">
        <v>147</v>
      </c>
    </row>
    <row r="2426" s="12" customFormat="1">
      <c r="B2426" s="238"/>
      <c r="C2426" s="239"/>
      <c r="D2426" s="225" t="s">
        <v>158</v>
      </c>
      <c r="E2426" s="240" t="s">
        <v>21</v>
      </c>
      <c r="F2426" s="241" t="s">
        <v>3002</v>
      </c>
      <c r="G2426" s="239"/>
      <c r="H2426" s="242">
        <v>43.119999999999997</v>
      </c>
      <c r="I2426" s="243"/>
      <c r="J2426" s="239"/>
      <c r="K2426" s="239"/>
      <c r="L2426" s="244"/>
      <c r="M2426" s="245"/>
      <c r="N2426" s="246"/>
      <c r="O2426" s="246"/>
      <c r="P2426" s="246"/>
      <c r="Q2426" s="246"/>
      <c r="R2426" s="246"/>
      <c r="S2426" s="246"/>
      <c r="T2426" s="247"/>
      <c r="AT2426" s="248" t="s">
        <v>158</v>
      </c>
      <c r="AU2426" s="248" t="s">
        <v>84</v>
      </c>
      <c r="AV2426" s="12" t="s">
        <v>84</v>
      </c>
      <c r="AW2426" s="12" t="s">
        <v>35</v>
      </c>
      <c r="AX2426" s="12" t="s">
        <v>72</v>
      </c>
      <c r="AY2426" s="248" t="s">
        <v>147</v>
      </c>
    </row>
    <row r="2427" s="12" customFormat="1">
      <c r="B2427" s="238"/>
      <c r="C2427" s="239"/>
      <c r="D2427" s="225" t="s">
        <v>158</v>
      </c>
      <c r="E2427" s="240" t="s">
        <v>21</v>
      </c>
      <c r="F2427" s="241" t="s">
        <v>3003</v>
      </c>
      <c r="G2427" s="239"/>
      <c r="H2427" s="242">
        <v>29.84</v>
      </c>
      <c r="I2427" s="243"/>
      <c r="J2427" s="239"/>
      <c r="K2427" s="239"/>
      <c r="L2427" s="244"/>
      <c r="M2427" s="245"/>
      <c r="N2427" s="246"/>
      <c r="O2427" s="246"/>
      <c r="P2427" s="246"/>
      <c r="Q2427" s="246"/>
      <c r="R2427" s="246"/>
      <c r="S2427" s="246"/>
      <c r="T2427" s="247"/>
      <c r="AT2427" s="248" t="s">
        <v>158</v>
      </c>
      <c r="AU2427" s="248" t="s">
        <v>84</v>
      </c>
      <c r="AV2427" s="12" t="s">
        <v>84</v>
      </c>
      <c r="AW2427" s="12" t="s">
        <v>35</v>
      </c>
      <c r="AX2427" s="12" t="s">
        <v>72</v>
      </c>
      <c r="AY2427" s="248" t="s">
        <v>147</v>
      </c>
    </row>
    <row r="2428" s="12" customFormat="1">
      <c r="B2428" s="238"/>
      <c r="C2428" s="239"/>
      <c r="D2428" s="225" t="s">
        <v>158</v>
      </c>
      <c r="E2428" s="240" t="s">
        <v>21</v>
      </c>
      <c r="F2428" s="241" t="s">
        <v>3004</v>
      </c>
      <c r="G2428" s="239"/>
      <c r="H2428" s="242">
        <v>32.840000000000003</v>
      </c>
      <c r="I2428" s="243"/>
      <c r="J2428" s="239"/>
      <c r="K2428" s="239"/>
      <c r="L2428" s="244"/>
      <c r="M2428" s="245"/>
      <c r="N2428" s="246"/>
      <c r="O2428" s="246"/>
      <c r="P2428" s="246"/>
      <c r="Q2428" s="246"/>
      <c r="R2428" s="246"/>
      <c r="S2428" s="246"/>
      <c r="T2428" s="247"/>
      <c r="AT2428" s="248" t="s">
        <v>158</v>
      </c>
      <c r="AU2428" s="248" t="s">
        <v>84</v>
      </c>
      <c r="AV2428" s="12" t="s">
        <v>84</v>
      </c>
      <c r="AW2428" s="12" t="s">
        <v>35</v>
      </c>
      <c r="AX2428" s="12" t="s">
        <v>72</v>
      </c>
      <c r="AY2428" s="248" t="s">
        <v>147</v>
      </c>
    </row>
    <row r="2429" s="12" customFormat="1">
      <c r="B2429" s="238"/>
      <c r="C2429" s="239"/>
      <c r="D2429" s="225" t="s">
        <v>158</v>
      </c>
      <c r="E2429" s="240" t="s">
        <v>21</v>
      </c>
      <c r="F2429" s="241" t="s">
        <v>3005</v>
      </c>
      <c r="G2429" s="239"/>
      <c r="H2429" s="242">
        <v>42.200000000000003</v>
      </c>
      <c r="I2429" s="243"/>
      <c r="J2429" s="239"/>
      <c r="K2429" s="239"/>
      <c r="L2429" s="244"/>
      <c r="M2429" s="245"/>
      <c r="N2429" s="246"/>
      <c r="O2429" s="246"/>
      <c r="P2429" s="246"/>
      <c r="Q2429" s="246"/>
      <c r="R2429" s="246"/>
      <c r="S2429" s="246"/>
      <c r="T2429" s="247"/>
      <c r="AT2429" s="248" t="s">
        <v>158</v>
      </c>
      <c r="AU2429" s="248" t="s">
        <v>84</v>
      </c>
      <c r="AV2429" s="12" t="s">
        <v>84</v>
      </c>
      <c r="AW2429" s="12" t="s">
        <v>35</v>
      </c>
      <c r="AX2429" s="12" t="s">
        <v>72</v>
      </c>
      <c r="AY2429" s="248" t="s">
        <v>147</v>
      </c>
    </row>
    <row r="2430" s="12" customFormat="1">
      <c r="B2430" s="238"/>
      <c r="C2430" s="239"/>
      <c r="D2430" s="225" t="s">
        <v>158</v>
      </c>
      <c r="E2430" s="240" t="s">
        <v>21</v>
      </c>
      <c r="F2430" s="241" t="s">
        <v>3006</v>
      </c>
      <c r="G2430" s="239"/>
      <c r="H2430" s="242">
        <v>37</v>
      </c>
      <c r="I2430" s="243"/>
      <c r="J2430" s="239"/>
      <c r="K2430" s="239"/>
      <c r="L2430" s="244"/>
      <c r="M2430" s="245"/>
      <c r="N2430" s="246"/>
      <c r="O2430" s="246"/>
      <c r="P2430" s="246"/>
      <c r="Q2430" s="246"/>
      <c r="R2430" s="246"/>
      <c r="S2430" s="246"/>
      <c r="T2430" s="247"/>
      <c r="AT2430" s="248" t="s">
        <v>158</v>
      </c>
      <c r="AU2430" s="248" t="s">
        <v>84</v>
      </c>
      <c r="AV2430" s="12" t="s">
        <v>84</v>
      </c>
      <c r="AW2430" s="12" t="s">
        <v>35</v>
      </c>
      <c r="AX2430" s="12" t="s">
        <v>72</v>
      </c>
      <c r="AY2430" s="248" t="s">
        <v>147</v>
      </c>
    </row>
    <row r="2431" s="12" customFormat="1">
      <c r="B2431" s="238"/>
      <c r="C2431" s="239"/>
      <c r="D2431" s="225" t="s">
        <v>158</v>
      </c>
      <c r="E2431" s="240" t="s">
        <v>21</v>
      </c>
      <c r="F2431" s="241" t="s">
        <v>3007</v>
      </c>
      <c r="G2431" s="239"/>
      <c r="H2431" s="242">
        <v>33.159999999999997</v>
      </c>
      <c r="I2431" s="243"/>
      <c r="J2431" s="239"/>
      <c r="K2431" s="239"/>
      <c r="L2431" s="244"/>
      <c r="M2431" s="245"/>
      <c r="N2431" s="246"/>
      <c r="O2431" s="246"/>
      <c r="P2431" s="246"/>
      <c r="Q2431" s="246"/>
      <c r="R2431" s="246"/>
      <c r="S2431" s="246"/>
      <c r="T2431" s="247"/>
      <c r="AT2431" s="248" t="s">
        <v>158</v>
      </c>
      <c r="AU2431" s="248" t="s">
        <v>84</v>
      </c>
      <c r="AV2431" s="12" t="s">
        <v>84</v>
      </c>
      <c r="AW2431" s="12" t="s">
        <v>35</v>
      </c>
      <c r="AX2431" s="12" t="s">
        <v>72</v>
      </c>
      <c r="AY2431" s="248" t="s">
        <v>147</v>
      </c>
    </row>
    <row r="2432" s="12" customFormat="1">
      <c r="B2432" s="238"/>
      <c r="C2432" s="239"/>
      <c r="D2432" s="225" t="s">
        <v>158</v>
      </c>
      <c r="E2432" s="240" t="s">
        <v>21</v>
      </c>
      <c r="F2432" s="241" t="s">
        <v>3008</v>
      </c>
      <c r="G2432" s="239"/>
      <c r="H2432" s="242">
        <v>29.18</v>
      </c>
      <c r="I2432" s="243"/>
      <c r="J2432" s="239"/>
      <c r="K2432" s="239"/>
      <c r="L2432" s="244"/>
      <c r="M2432" s="245"/>
      <c r="N2432" s="246"/>
      <c r="O2432" s="246"/>
      <c r="P2432" s="246"/>
      <c r="Q2432" s="246"/>
      <c r="R2432" s="246"/>
      <c r="S2432" s="246"/>
      <c r="T2432" s="247"/>
      <c r="AT2432" s="248" t="s">
        <v>158</v>
      </c>
      <c r="AU2432" s="248" t="s">
        <v>84</v>
      </c>
      <c r="AV2432" s="12" t="s">
        <v>84</v>
      </c>
      <c r="AW2432" s="12" t="s">
        <v>35</v>
      </c>
      <c r="AX2432" s="12" t="s">
        <v>72</v>
      </c>
      <c r="AY2432" s="248" t="s">
        <v>147</v>
      </c>
    </row>
    <row r="2433" s="12" customFormat="1">
      <c r="B2433" s="238"/>
      <c r="C2433" s="239"/>
      <c r="D2433" s="225" t="s">
        <v>158</v>
      </c>
      <c r="E2433" s="240" t="s">
        <v>21</v>
      </c>
      <c r="F2433" s="241" t="s">
        <v>3009</v>
      </c>
      <c r="G2433" s="239"/>
      <c r="H2433" s="242">
        <v>205.59999999999999</v>
      </c>
      <c r="I2433" s="243"/>
      <c r="J2433" s="239"/>
      <c r="K2433" s="239"/>
      <c r="L2433" s="244"/>
      <c r="M2433" s="245"/>
      <c r="N2433" s="246"/>
      <c r="O2433" s="246"/>
      <c r="P2433" s="246"/>
      <c r="Q2433" s="246"/>
      <c r="R2433" s="246"/>
      <c r="S2433" s="246"/>
      <c r="T2433" s="247"/>
      <c r="AT2433" s="248" t="s">
        <v>158</v>
      </c>
      <c r="AU2433" s="248" t="s">
        <v>84</v>
      </c>
      <c r="AV2433" s="12" t="s">
        <v>84</v>
      </c>
      <c r="AW2433" s="12" t="s">
        <v>35</v>
      </c>
      <c r="AX2433" s="12" t="s">
        <v>72</v>
      </c>
      <c r="AY2433" s="248" t="s">
        <v>147</v>
      </c>
    </row>
    <row r="2434" s="12" customFormat="1">
      <c r="B2434" s="238"/>
      <c r="C2434" s="239"/>
      <c r="D2434" s="225" t="s">
        <v>158</v>
      </c>
      <c r="E2434" s="240" t="s">
        <v>21</v>
      </c>
      <c r="F2434" s="241" t="s">
        <v>3010</v>
      </c>
      <c r="G2434" s="239"/>
      <c r="H2434" s="242">
        <v>9.2400000000000002</v>
      </c>
      <c r="I2434" s="243"/>
      <c r="J2434" s="239"/>
      <c r="K2434" s="239"/>
      <c r="L2434" s="244"/>
      <c r="M2434" s="245"/>
      <c r="N2434" s="246"/>
      <c r="O2434" s="246"/>
      <c r="P2434" s="246"/>
      <c r="Q2434" s="246"/>
      <c r="R2434" s="246"/>
      <c r="S2434" s="246"/>
      <c r="T2434" s="247"/>
      <c r="AT2434" s="248" t="s">
        <v>158</v>
      </c>
      <c r="AU2434" s="248" t="s">
        <v>84</v>
      </c>
      <c r="AV2434" s="12" t="s">
        <v>84</v>
      </c>
      <c r="AW2434" s="12" t="s">
        <v>35</v>
      </c>
      <c r="AX2434" s="12" t="s">
        <v>72</v>
      </c>
      <c r="AY2434" s="248" t="s">
        <v>147</v>
      </c>
    </row>
    <row r="2435" s="12" customFormat="1">
      <c r="B2435" s="238"/>
      <c r="C2435" s="239"/>
      <c r="D2435" s="225" t="s">
        <v>158</v>
      </c>
      <c r="E2435" s="240" t="s">
        <v>21</v>
      </c>
      <c r="F2435" s="241" t="s">
        <v>3011</v>
      </c>
      <c r="G2435" s="239"/>
      <c r="H2435" s="242">
        <v>21.539999999999999</v>
      </c>
      <c r="I2435" s="243"/>
      <c r="J2435" s="239"/>
      <c r="K2435" s="239"/>
      <c r="L2435" s="244"/>
      <c r="M2435" s="245"/>
      <c r="N2435" s="246"/>
      <c r="O2435" s="246"/>
      <c r="P2435" s="246"/>
      <c r="Q2435" s="246"/>
      <c r="R2435" s="246"/>
      <c r="S2435" s="246"/>
      <c r="T2435" s="247"/>
      <c r="AT2435" s="248" t="s">
        <v>158</v>
      </c>
      <c r="AU2435" s="248" t="s">
        <v>84</v>
      </c>
      <c r="AV2435" s="12" t="s">
        <v>84</v>
      </c>
      <c r="AW2435" s="12" t="s">
        <v>35</v>
      </c>
      <c r="AX2435" s="12" t="s">
        <v>72</v>
      </c>
      <c r="AY2435" s="248" t="s">
        <v>147</v>
      </c>
    </row>
    <row r="2436" s="12" customFormat="1">
      <c r="B2436" s="238"/>
      <c r="C2436" s="239"/>
      <c r="D2436" s="225" t="s">
        <v>158</v>
      </c>
      <c r="E2436" s="240" t="s">
        <v>21</v>
      </c>
      <c r="F2436" s="241" t="s">
        <v>3012</v>
      </c>
      <c r="G2436" s="239"/>
      <c r="H2436" s="242">
        <v>31.780000000000001</v>
      </c>
      <c r="I2436" s="243"/>
      <c r="J2436" s="239"/>
      <c r="K2436" s="239"/>
      <c r="L2436" s="244"/>
      <c r="M2436" s="245"/>
      <c r="N2436" s="246"/>
      <c r="O2436" s="246"/>
      <c r="P2436" s="246"/>
      <c r="Q2436" s="246"/>
      <c r="R2436" s="246"/>
      <c r="S2436" s="246"/>
      <c r="T2436" s="247"/>
      <c r="AT2436" s="248" t="s">
        <v>158</v>
      </c>
      <c r="AU2436" s="248" t="s">
        <v>84</v>
      </c>
      <c r="AV2436" s="12" t="s">
        <v>84</v>
      </c>
      <c r="AW2436" s="12" t="s">
        <v>35</v>
      </c>
      <c r="AX2436" s="12" t="s">
        <v>72</v>
      </c>
      <c r="AY2436" s="248" t="s">
        <v>147</v>
      </c>
    </row>
    <row r="2437" s="12" customFormat="1">
      <c r="B2437" s="238"/>
      <c r="C2437" s="239"/>
      <c r="D2437" s="225" t="s">
        <v>158</v>
      </c>
      <c r="E2437" s="240" t="s">
        <v>21</v>
      </c>
      <c r="F2437" s="241" t="s">
        <v>3013</v>
      </c>
      <c r="G2437" s="239"/>
      <c r="H2437" s="242">
        <v>21.539999999999999</v>
      </c>
      <c r="I2437" s="243"/>
      <c r="J2437" s="239"/>
      <c r="K2437" s="239"/>
      <c r="L2437" s="244"/>
      <c r="M2437" s="245"/>
      <c r="N2437" s="246"/>
      <c r="O2437" s="246"/>
      <c r="P2437" s="246"/>
      <c r="Q2437" s="246"/>
      <c r="R2437" s="246"/>
      <c r="S2437" s="246"/>
      <c r="T2437" s="247"/>
      <c r="AT2437" s="248" t="s">
        <v>158</v>
      </c>
      <c r="AU2437" s="248" t="s">
        <v>84</v>
      </c>
      <c r="AV2437" s="12" t="s">
        <v>84</v>
      </c>
      <c r="AW2437" s="12" t="s">
        <v>35</v>
      </c>
      <c r="AX2437" s="12" t="s">
        <v>72</v>
      </c>
      <c r="AY2437" s="248" t="s">
        <v>147</v>
      </c>
    </row>
    <row r="2438" s="12" customFormat="1">
      <c r="B2438" s="238"/>
      <c r="C2438" s="239"/>
      <c r="D2438" s="225" t="s">
        <v>158</v>
      </c>
      <c r="E2438" s="240" t="s">
        <v>21</v>
      </c>
      <c r="F2438" s="241" t="s">
        <v>3014</v>
      </c>
      <c r="G2438" s="239"/>
      <c r="H2438" s="242">
        <v>21.539999999999999</v>
      </c>
      <c r="I2438" s="243"/>
      <c r="J2438" s="239"/>
      <c r="K2438" s="239"/>
      <c r="L2438" s="244"/>
      <c r="M2438" s="245"/>
      <c r="N2438" s="246"/>
      <c r="O2438" s="246"/>
      <c r="P2438" s="246"/>
      <c r="Q2438" s="246"/>
      <c r="R2438" s="246"/>
      <c r="S2438" s="246"/>
      <c r="T2438" s="247"/>
      <c r="AT2438" s="248" t="s">
        <v>158</v>
      </c>
      <c r="AU2438" s="248" t="s">
        <v>84</v>
      </c>
      <c r="AV2438" s="12" t="s">
        <v>84</v>
      </c>
      <c r="AW2438" s="12" t="s">
        <v>35</v>
      </c>
      <c r="AX2438" s="12" t="s">
        <v>72</v>
      </c>
      <c r="AY2438" s="248" t="s">
        <v>147</v>
      </c>
    </row>
    <row r="2439" s="12" customFormat="1">
      <c r="B2439" s="238"/>
      <c r="C2439" s="239"/>
      <c r="D2439" s="225" t="s">
        <v>158</v>
      </c>
      <c r="E2439" s="240" t="s">
        <v>21</v>
      </c>
      <c r="F2439" s="241" t="s">
        <v>3015</v>
      </c>
      <c r="G2439" s="239"/>
      <c r="H2439" s="242">
        <v>21.539999999999999</v>
      </c>
      <c r="I2439" s="243"/>
      <c r="J2439" s="239"/>
      <c r="K2439" s="239"/>
      <c r="L2439" s="244"/>
      <c r="M2439" s="245"/>
      <c r="N2439" s="246"/>
      <c r="O2439" s="246"/>
      <c r="P2439" s="246"/>
      <c r="Q2439" s="246"/>
      <c r="R2439" s="246"/>
      <c r="S2439" s="246"/>
      <c r="T2439" s="247"/>
      <c r="AT2439" s="248" t="s">
        <v>158</v>
      </c>
      <c r="AU2439" s="248" t="s">
        <v>84</v>
      </c>
      <c r="AV2439" s="12" t="s">
        <v>84</v>
      </c>
      <c r="AW2439" s="12" t="s">
        <v>35</v>
      </c>
      <c r="AX2439" s="12" t="s">
        <v>72</v>
      </c>
      <c r="AY2439" s="248" t="s">
        <v>147</v>
      </c>
    </row>
    <row r="2440" s="12" customFormat="1">
      <c r="B2440" s="238"/>
      <c r="C2440" s="239"/>
      <c r="D2440" s="225" t="s">
        <v>158</v>
      </c>
      <c r="E2440" s="240" t="s">
        <v>21</v>
      </c>
      <c r="F2440" s="241" t="s">
        <v>3016</v>
      </c>
      <c r="G2440" s="239"/>
      <c r="H2440" s="242">
        <v>39.18</v>
      </c>
      <c r="I2440" s="243"/>
      <c r="J2440" s="239"/>
      <c r="K2440" s="239"/>
      <c r="L2440" s="244"/>
      <c r="M2440" s="245"/>
      <c r="N2440" s="246"/>
      <c r="O2440" s="246"/>
      <c r="P2440" s="246"/>
      <c r="Q2440" s="246"/>
      <c r="R2440" s="246"/>
      <c r="S2440" s="246"/>
      <c r="T2440" s="247"/>
      <c r="AT2440" s="248" t="s">
        <v>158</v>
      </c>
      <c r="AU2440" s="248" t="s">
        <v>84</v>
      </c>
      <c r="AV2440" s="12" t="s">
        <v>84</v>
      </c>
      <c r="AW2440" s="12" t="s">
        <v>35</v>
      </c>
      <c r="AX2440" s="12" t="s">
        <v>72</v>
      </c>
      <c r="AY2440" s="248" t="s">
        <v>147</v>
      </c>
    </row>
    <row r="2441" s="13" customFormat="1">
      <c r="B2441" s="249"/>
      <c r="C2441" s="250"/>
      <c r="D2441" s="225" t="s">
        <v>158</v>
      </c>
      <c r="E2441" s="251" t="s">
        <v>21</v>
      </c>
      <c r="F2441" s="252" t="s">
        <v>161</v>
      </c>
      <c r="G2441" s="250"/>
      <c r="H2441" s="253">
        <v>741.13999999999999</v>
      </c>
      <c r="I2441" s="254"/>
      <c r="J2441" s="250"/>
      <c r="K2441" s="250"/>
      <c r="L2441" s="255"/>
      <c r="M2441" s="256"/>
      <c r="N2441" s="257"/>
      <c r="O2441" s="257"/>
      <c r="P2441" s="257"/>
      <c r="Q2441" s="257"/>
      <c r="R2441" s="257"/>
      <c r="S2441" s="257"/>
      <c r="T2441" s="258"/>
      <c r="AT2441" s="259" t="s">
        <v>158</v>
      </c>
      <c r="AU2441" s="259" t="s">
        <v>84</v>
      </c>
      <c r="AV2441" s="13" t="s">
        <v>154</v>
      </c>
      <c r="AW2441" s="13" t="s">
        <v>35</v>
      </c>
      <c r="AX2441" s="13" t="s">
        <v>77</v>
      </c>
      <c r="AY2441" s="259" t="s">
        <v>147</v>
      </c>
    </row>
    <row r="2442" s="10" customFormat="1" ht="37.44" customHeight="1">
      <c r="B2442" s="197"/>
      <c r="C2442" s="198"/>
      <c r="D2442" s="199" t="s">
        <v>71</v>
      </c>
      <c r="E2442" s="200" t="s">
        <v>237</v>
      </c>
      <c r="F2442" s="200" t="s">
        <v>3017</v>
      </c>
      <c r="G2442" s="198"/>
      <c r="H2442" s="198"/>
      <c r="I2442" s="201"/>
      <c r="J2442" s="202">
        <f>BK2442</f>
        <v>0</v>
      </c>
      <c r="K2442" s="198"/>
      <c r="L2442" s="203"/>
      <c r="M2442" s="204"/>
      <c r="N2442" s="205"/>
      <c r="O2442" s="205"/>
      <c r="P2442" s="206">
        <f>P2443</f>
        <v>0</v>
      </c>
      <c r="Q2442" s="205"/>
      <c r="R2442" s="206">
        <f>R2443</f>
        <v>0.2581</v>
      </c>
      <c r="S2442" s="205"/>
      <c r="T2442" s="207">
        <f>T2443</f>
        <v>0</v>
      </c>
      <c r="AR2442" s="208" t="s">
        <v>165</v>
      </c>
      <c r="AT2442" s="209" t="s">
        <v>71</v>
      </c>
      <c r="AU2442" s="209" t="s">
        <v>72</v>
      </c>
      <c r="AY2442" s="208" t="s">
        <v>147</v>
      </c>
      <c r="BK2442" s="210">
        <f>BK2443</f>
        <v>0</v>
      </c>
    </row>
    <row r="2443" s="10" customFormat="1" ht="19.92" customHeight="1">
      <c r="B2443" s="197"/>
      <c r="C2443" s="198"/>
      <c r="D2443" s="199" t="s">
        <v>71</v>
      </c>
      <c r="E2443" s="211" t="s">
        <v>3018</v>
      </c>
      <c r="F2443" s="211" t="s">
        <v>3019</v>
      </c>
      <c r="G2443" s="198"/>
      <c r="H2443" s="198"/>
      <c r="I2443" s="201"/>
      <c r="J2443" s="212">
        <f>BK2443</f>
        <v>0</v>
      </c>
      <c r="K2443" s="198"/>
      <c r="L2443" s="203"/>
      <c r="M2443" s="204"/>
      <c r="N2443" s="205"/>
      <c r="O2443" s="205"/>
      <c r="P2443" s="206">
        <f>P2444</f>
        <v>0</v>
      </c>
      <c r="Q2443" s="205"/>
      <c r="R2443" s="206">
        <f>R2444</f>
        <v>0.2581</v>
      </c>
      <c r="S2443" s="205"/>
      <c r="T2443" s="207">
        <f>T2444</f>
        <v>0</v>
      </c>
      <c r="AR2443" s="208" t="s">
        <v>165</v>
      </c>
      <c r="AT2443" s="209" t="s">
        <v>71</v>
      </c>
      <c r="AU2443" s="209" t="s">
        <v>77</v>
      </c>
      <c r="AY2443" s="208" t="s">
        <v>147</v>
      </c>
      <c r="BK2443" s="210">
        <f>BK2444</f>
        <v>0</v>
      </c>
    </row>
    <row r="2444" s="1" customFormat="1" ht="16.5" customHeight="1">
      <c r="B2444" s="45"/>
      <c r="C2444" s="213" t="s">
        <v>3020</v>
      </c>
      <c r="D2444" s="213" t="s">
        <v>149</v>
      </c>
      <c r="E2444" s="214" t="s">
        <v>3021</v>
      </c>
      <c r="F2444" s="215" t="s">
        <v>3022</v>
      </c>
      <c r="G2444" s="216" t="s">
        <v>1773</v>
      </c>
      <c r="H2444" s="217">
        <v>1</v>
      </c>
      <c r="I2444" s="218"/>
      <c r="J2444" s="219">
        <f>ROUND(I2444*H2444,2)</f>
        <v>0</v>
      </c>
      <c r="K2444" s="215" t="s">
        <v>21</v>
      </c>
      <c r="L2444" s="71"/>
      <c r="M2444" s="220" t="s">
        <v>21</v>
      </c>
      <c r="N2444" s="221" t="s">
        <v>43</v>
      </c>
      <c r="O2444" s="46"/>
      <c r="P2444" s="222">
        <f>O2444*H2444</f>
        <v>0</v>
      </c>
      <c r="Q2444" s="222">
        <v>0.2581</v>
      </c>
      <c r="R2444" s="222">
        <f>Q2444*H2444</f>
        <v>0.2581</v>
      </c>
      <c r="S2444" s="222">
        <v>0</v>
      </c>
      <c r="T2444" s="223">
        <f>S2444*H2444</f>
        <v>0</v>
      </c>
      <c r="AR2444" s="23" t="s">
        <v>563</v>
      </c>
      <c r="AT2444" s="23" t="s">
        <v>149</v>
      </c>
      <c r="AU2444" s="23" t="s">
        <v>84</v>
      </c>
      <c r="AY2444" s="23" t="s">
        <v>147</v>
      </c>
      <c r="BE2444" s="224">
        <f>IF(N2444="základní",J2444,0)</f>
        <v>0</v>
      </c>
      <c r="BF2444" s="224">
        <f>IF(N2444="snížená",J2444,0)</f>
        <v>0</v>
      </c>
      <c r="BG2444" s="224">
        <f>IF(N2444="zákl. přenesená",J2444,0)</f>
        <v>0</v>
      </c>
      <c r="BH2444" s="224">
        <f>IF(N2444="sníž. přenesená",J2444,0)</f>
        <v>0</v>
      </c>
      <c r="BI2444" s="224">
        <f>IF(N2444="nulová",J2444,0)</f>
        <v>0</v>
      </c>
      <c r="BJ2444" s="23" t="s">
        <v>77</v>
      </c>
      <c r="BK2444" s="224">
        <f>ROUND(I2444*H2444,2)</f>
        <v>0</v>
      </c>
      <c r="BL2444" s="23" t="s">
        <v>563</v>
      </c>
      <c r="BM2444" s="23" t="s">
        <v>3023</v>
      </c>
    </row>
    <row r="2445" s="10" customFormat="1" ht="37.44" customHeight="1">
      <c r="B2445" s="197"/>
      <c r="C2445" s="198"/>
      <c r="D2445" s="199" t="s">
        <v>71</v>
      </c>
      <c r="E2445" s="200" t="s">
        <v>3024</v>
      </c>
      <c r="F2445" s="200" t="s">
        <v>3025</v>
      </c>
      <c r="G2445" s="198"/>
      <c r="H2445" s="198"/>
      <c r="I2445" s="201"/>
      <c r="J2445" s="202">
        <f>BK2445</f>
        <v>0</v>
      </c>
      <c r="K2445" s="198"/>
      <c r="L2445" s="203"/>
      <c r="M2445" s="204"/>
      <c r="N2445" s="205"/>
      <c r="O2445" s="205"/>
      <c r="P2445" s="206">
        <f>P2446+P2448+P2450</f>
        <v>0</v>
      </c>
      <c r="Q2445" s="205"/>
      <c r="R2445" s="206">
        <f>R2446+R2448+R2450</f>
        <v>0</v>
      </c>
      <c r="S2445" s="205"/>
      <c r="T2445" s="207">
        <f>T2446+T2448+T2450</f>
        <v>0</v>
      </c>
      <c r="AR2445" s="208" t="s">
        <v>178</v>
      </c>
      <c r="AT2445" s="209" t="s">
        <v>71</v>
      </c>
      <c r="AU2445" s="209" t="s">
        <v>72</v>
      </c>
      <c r="AY2445" s="208" t="s">
        <v>147</v>
      </c>
      <c r="BK2445" s="210">
        <f>BK2446+BK2448+BK2450</f>
        <v>0</v>
      </c>
    </row>
    <row r="2446" s="10" customFormat="1" ht="19.92" customHeight="1">
      <c r="B2446" s="197"/>
      <c r="C2446" s="198"/>
      <c r="D2446" s="199" t="s">
        <v>71</v>
      </c>
      <c r="E2446" s="211" t="s">
        <v>3026</v>
      </c>
      <c r="F2446" s="211" t="s">
        <v>3027</v>
      </c>
      <c r="G2446" s="198"/>
      <c r="H2446" s="198"/>
      <c r="I2446" s="201"/>
      <c r="J2446" s="212">
        <f>BK2446</f>
        <v>0</v>
      </c>
      <c r="K2446" s="198"/>
      <c r="L2446" s="203"/>
      <c r="M2446" s="204"/>
      <c r="N2446" s="205"/>
      <c r="O2446" s="205"/>
      <c r="P2446" s="206">
        <f>P2447</f>
        <v>0</v>
      </c>
      <c r="Q2446" s="205"/>
      <c r="R2446" s="206">
        <f>R2447</f>
        <v>0</v>
      </c>
      <c r="S2446" s="205"/>
      <c r="T2446" s="207">
        <f>T2447</f>
        <v>0</v>
      </c>
      <c r="AR2446" s="208" t="s">
        <v>178</v>
      </c>
      <c r="AT2446" s="209" t="s">
        <v>71</v>
      </c>
      <c r="AU2446" s="209" t="s">
        <v>77</v>
      </c>
      <c r="AY2446" s="208" t="s">
        <v>147</v>
      </c>
      <c r="BK2446" s="210">
        <f>BK2447</f>
        <v>0</v>
      </c>
    </row>
    <row r="2447" s="1" customFormat="1" ht="16.5" customHeight="1">
      <c r="B2447" s="45"/>
      <c r="C2447" s="213" t="s">
        <v>3028</v>
      </c>
      <c r="D2447" s="213" t="s">
        <v>149</v>
      </c>
      <c r="E2447" s="214" t="s">
        <v>3029</v>
      </c>
      <c r="F2447" s="215" t="s">
        <v>3030</v>
      </c>
      <c r="G2447" s="216" t="s">
        <v>3031</v>
      </c>
      <c r="H2447" s="217">
        <v>1</v>
      </c>
      <c r="I2447" s="218"/>
      <c r="J2447" s="219">
        <f>ROUND(I2447*H2447,2)</f>
        <v>0</v>
      </c>
      <c r="K2447" s="215" t="s">
        <v>153</v>
      </c>
      <c r="L2447" s="71"/>
      <c r="M2447" s="220" t="s">
        <v>21</v>
      </c>
      <c r="N2447" s="221" t="s">
        <v>43</v>
      </c>
      <c r="O2447" s="46"/>
      <c r="P2447" s="222">
        <f>O2447*H2447</f>
        <v>0</v>
      </c>
      <c r="Q2447" s="222">
        <v>0</v>
      </c>
      <c r="R2447" s="222">
        <f>Q2447*H2447</f>
        <v>0</v>
      </c>
      <c r="S2447" s="222">
        <v>0</v>
      </c>
      <c r="T2447" s="223">
        <f>S2447*H2447</f>
        <v>0</v>
      </c>
      <c r="AR2447" s="23" t="s">
        <v>3032</v>
      </c>
      <c r="AT2447" s="23" t="s">
        <v>149</v>
      </c>
      <c r="AU2447" s="23" t="s">
        <v>84</v>
      </c>
      <c r="AY2447" s="23" t="s">
        <v>147</v>
      </c>
      <c r="BE2447" s="224">
        <f>IF(N2447="základní",J2447,0)</f>
        <v>0</v>
      </c>
      <c r="BF2447" s="224">
        <f>IF(N2447="snížená",J2447,0)</f>
        <v>0</v>
      </c>
      <c r="BG2447" s="224">
        <f>IF(N2447="zákl. přenesená",J2447,0)</f>
        <v>0</v>
      </c>
      <c r="BH2447" s="224">
        <f>IF(N2447="sníž. přenesená",J2447,0)</f>
        <v>0</v>
      </c>
      <c r="BI2447" s="224">
        <f>IF(N2447="nulová",J2447,0)</f>
        <v>0</v>
      </c>
      <c r="BJ2447" s="23" t="s">
        <v>77</v>
      </c>
      <c r="BK2447" s="224">
        <f>ROUND(I2447*H2447,2)</f>
        <v>0</v>
      </c>
      <c r="BL2447" s="23" t="s">
        <v>3032</v>
      </c>
      <c r="BM2447" s="23" t="s">
        <v>3033</v>
      </c>
    </row>
    <row r="2448" s="10" customFormat="1" ht="29.88" customHeight="1">
      <c r="B2448" s="197"/>
      <c r="C2448" s="198"/>
      <c r="D2448" s="199" t="s">
        <v>71</v>
      </c>
      <c r="E2448" s="211" t="s">
        <v>3034</v>
      </c>
      <c r="F2448" s="211" t="s">
        <v>3035</v>
      </c>
      <c r="G2448" s="198"/>
      <c r="H2448" s="198"/>
      <c r="I2448" s="201"/>
      <c r="J2448" s="212">
        <f>BK2448</f>
        <v>0</v>
      </c>
      <c r="K2448" s="198"/>
      <c r="L2448" s="203"/>
      <c r="M2448" s="204"/>
      <c r="N2448" s="205"/>
      <c r="O2448" s="205"/>
      <c r="P2448" s="206">
        <f>P2449</f>
        <v>0</v>
      </c>
      <c r="Q2448" s="205"/>
      <c r="R2448" s="206">
        <f>R2449</f>
        <v>0</v>
      </c>
      <c r="S2448" s="205"/>
      <c r="T2448" s="207">
        <f>T2449</f>
        <v>0</v>
      </c>
      <c r="AR2448" s="208" t="s">
        <v>178</v>
      </c>
      <c r="AT2448" s="209" t="s">
        <v>71</v>
      </c>
      <c r="AU2448" s="209" t="s">
        <v>77</v>
      </c>
      <c r="AY2448" s="208" t="s">
        <v>147</v>
      </c>
      <c r="BK2448" s="210">
        <f>BK2449</f>
        <v>0</v>
      </c>
    </row>
    <row r="2449" s="1" customFormat="1" ht="16.5" customHeight="1">
      <c r="B2449" s="45"/>
      <c r="C2449" s="213" t="s">
        <v>3036</v>
      </c>
      <c r="D2449" s="213" t="s">
        <v>149</v>
      </c>
      <c r="E2449" s="214" t="s">
        <v>3037</v>
      </c>
      <c r="F2449" s="215" t="s">
        <v>3035</v>
      </c>
      <c r="G2449" s="216" t="s">
        <v>3031</v>
      </c>
      <c r="H2449" s="217">
        <v>1</v>
      </c>
      <c r="I2449" s="218"/>
      <c r="J2449" s="219">
        <f>ROUND(I2449*H2449,2)</f>
        <v>0</v>
      </c>
      <c r="K2449" s="215" t="s">
        <v>153</v>
      </c>
      <c r="L2449" s="71"/>
      <c r="M2449" s="220" t="s">
        <v>21</v>
      </c>
      <c r="N2449" s="221" t="s">
        <v>43</v>
      </c>
      <c r="O2449" s="46"/>
      <c r="P2449" s="222">
        <f>O2449*H2449</f>
        <v>0</v>
      </c>
      <c r="Q2449" s="222">
        <v>0</v>
      </c>
      <c r="R2449" s="222">
        <f>Q2449*H2449</f>
        <v>0</v>
      </c>
      <c r="S2449" s="222">
        <v>0</v>
      </c>
      <c r="T2449" s="223">
        <f>S2449*H2449</f>
        <v>0</v>
      </c>
      <c r="AR2449" s="23" t="s">
        <v>3032</v>
      </c>
      <c r="AT2449" s="23" t="s">
        <v>149</v>
      </c>
      <c r="AU2449" s="23" t="s">
        <v>84</v>
      </c>
      <c r="AY2449" s="23" t="s">
        <v>147</v>
      </c>
      <c r="BE2449" s="224">
        <f>IF(N2449="základní",J2449,0)</f>
        <v>0</v>
      </c>
      <c r="BF2449" s="224">
        <f>IF(N2449="snížená",J2449,0)</f>
        <v>0</v>
      </c>
      <c r="BG2449" s="224">
        <f>IF(N2449="zákl. přenesená",J2449,0)</f>
        <v>0</v>
      </c>
      <c r="BH2449" s="224">
        <f>IF(N2449="sníž. přenesená",J2449,0)</f>
        <v>0</v>
      </c>
      <c r="BI2449" s="224">
        <f>IF(N2449="nulová",J2449,0)</f>
        <v>0</v>
      </c>
      <c r="BJ2449" s="23" t="s">
        <v>77</v>
      </c>
      <c r="BK2449" s="224">
        <f>ROUND(I2449*H2449,2)</f>
        <v>0</v>
      </c>
      <c r="BL2449" s="23" t="s">
        <v>3032</v>
      </c>
      <c r="BM2449" s="23" t="s">
        <v>3038</v>
      </c>
    </row>
    <row r="2450" s="10" customFormat="1" ht="29.88" customHeight="1">
      <c r="B2450" s="197"/>
      <c r="C2450" s="198"/>
      <c r="D2450" s="199" t="s">
        <v>71</v>
      </c>
      <c r="E2450" s="211" t="s">
        <v>3039</v>
      </c>
      <c r="F2450" s="211" t="s">
        <v>3040</v>
      </c>
      <c r="G2450" s="198"/>
      <c r="H2450" s="198"/>
      <c r="I2450" s="201"/>
      <c r="J2450" s="212">
        <f>BK2450</f>
        <v>0</v>
      </c>
      <c r="K2450" s="198"/>
      <c r="L2450" s="203"/>
      <c r="M2450" s="204"/>
      <c r="N2450" s="205"/>
      <c r="O2450" s="205"/>
      <c r="P2450" s="206">
        <f>P2451</f>
        <v>0</v>
      </c>
      <c r="Q2450" s="205"/>
      <c r="R2450" s="206">
        <f>R2451</f>
        <v>0</v>
      </c>
      <c r="S2450" s="205"/>
      <c r="T2450" s="207">
        <f>T2451</f>
        <v>0</v>
      </c>
      <c r="AR2450" s="208" t="s">
        <v>178</v>
      </c>
      <c r="AT2450" s="209" t="s">
        <v>71</v>
      </c>
      <c r="AU2450" s="209" t="s">
        <v>77</v>
      </c>
      <c r="AY2450" s="208" t="s">
        <v>147</v>
      </c>
      <c r="BK2450" s="210">
        <f>BK2451</f>
        <v>0</v>
      </c>
    </row>
    <row r="2451" s="1" customFormat="1" ht="16.5" customHeight="1">
      <c r="B2451" s="45"/>
      <c r="C2451" s="213" t="s">
        <v>3041</v>
      </c>
      <c r="D2451" s="213" t="s">
        <v>149</v>
      </c>
      <c r="E2451" s="214" t="s">
        <v>3042</v>
      </c>
      <c r="F2451" s="215" t="s">
        <v>3043</v>
      </c>
      <c r="G2451" s="216" t="s">
        <v>3031</v>
      </c>
      <c r="H2451" s="217">
        <v>1</v>
      </c>
      <c r="I2451" s="218"/>
      <c r="J2451" s="219">
        <f>ROUND(I2451*H2451,2)</f>
        <v>0</v>
      </c>
      <c r="K2451" s="215" t="s">
        <v>153</v>
      </c>
      <c r="L2451" s="71"/>
      <c r="M2451" s="220" t="s">
        <v>21</v>
      </c>
      <c r="N2451" s="271" t="s">
        <v>43</v>
      </c>
      <c r="O2451" s="272"/>
      <c r="P2451" s="273">
        <f>O2451*H2451</f>
        <v>0</v>
      </c>
      <c r="Q2451" s="273">
        <v>0</v>
      </c>
      <c r="R2451" s="273">
        <f>Q2451*H2451</f>
        <v>0</v>
      </c>
      <c r="S2451" s="273">
        <v>0</v>
      </c>
      <c r="T2451" s="274">
        <f>S2451*H2451</f>
        <v>0</v>
      </c>
      <c r="AR2451" s="23" t="s">
        <v>3032</v>
      </c>
      <c r="AT2451" s="23" t="s">
        <v>149</v>
      </c>
      <c r="AU2451" s="23" t="s">
        <v>84</v>
      </c>
      <c r="AY2451" s="23" t="s">
        <v>147</v>
      </c>
      <c r="BE2451" s="224">
        <f>IF(N2451="základní",J2451,0)</f>
        <v>0</v>
      </c>
      <c r="BF2451" s="224">
        <f>IF(N2451="snížená",J2451,0)</f>
        <v>0</v>
      </c>
      <c r="BG2451" s="224">
        <f>IF(N2451="zákl. přenesená",J2451,0)</f>
        <v>0</v>
      </c>
      <c r="BH2451" s="224">
        <f>IF(N2451="sníž. přenesená",J2451,0)</f>
        <v>0</v>
      </c>
      <c r="BI2451" s="224">
        <f>IF(N2451="nulová",J2451,0)</f>
        <v>0</v>
      </c>
      <c r="BJ2451" s="23" t="s">
        <v>77</v>
      </c>
      <c r="BK2451" s="224">
        <f>ROUND(I2451*H2451,2)</f>
        <v>0</v>
      </c>
      <c r="BL2451" s="23" t="s">
        <v>3032</v>
      </c>
      <c r="BM2451" s="23" t="s">
        <v>3044</v>
      </c>
    </row>
    <row r="2452" s="1" customFormat="1" ht="6.96" customHeight="1">
      <c r="B2452" s="66"/>
      <c r="C2452" s="67"/>
      <c r="D2452" s="67"/>
      <c r="E2452" s="67"/>
      <c r="F2452" s="67"/>
      <c r="G2452" s="67"/>
      <c r="H2452" s="67"/>
      <c r="I2452" s="159"/>
      <c r="J2452" s="67"/>
      <c r="K2452" s="67"/>
      <c r="L2452" s="71"/>
    </row>
  </sheetData>
  <sheetProtection sheet="1" autoFilter="0" formatColumns="0" formatRows="0" objects="1" scenarios="1" spinCount="100000" saltValue="OltfccVs193mIgWNB+eXNt6FarMaYqqz+13CehmqbRe/PtoDXPm4NbOZNxwMa8TKzQxUE4BEG9vht/Z6M6Wy5g==" hashValue="47/4Ym2ixCxS6RZC8HSwpNMqJn2EinasMNCWtsw+eQNdOc43mvTEaOTmrPj6pmQDE0eTUl0NueCx9yg6AoVCuA==" algorithmName="SHA-512" password="CC35"/>
  <autoFilter ref="C109:K2451"/>
  <mergeCells count="7">
    <mergeCell ref="E7:H7"/>
    <mergeCell ref="E22:H22"/>
    <mergeCell ref="E43:H43"/>
    <mergeCell ref="J47:J48"/>
    <mergeCell ref="E102:H102"/>
    <mergeCell ref="G1:H1"/>
    <mergeCell ref="L2:V2"/>
  </mergeCells>
  <hyperlinks>
    <hyperlink ref="F1:G1" location="C2" display="1) Krycí list soupisu"/>
    <hyperlink ref="G1:H1" location="C50" display="2) Rekapitulace"/>
    <hyperlink ref="J1" location="C10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75" customWidth="1"/>
    <col min="2" max="2" width="1.664063" style="275" customWidth="1"/>
    <col min="3" max="4" width="5" style="275" customWidth="1"/>
    <col min="5" max="5" width="11.67" style="275" customWidth="1"/>
    <col min="6" max="6" width="9.17" style="275" customWidth="1"/>
    <col min="7" max="7" width="5" style="275" customWidth="1"/>
    <col min="8" max="8" width="77.83" style="275" customWidth="1"/>
    <col min="9" max="10" width="20" style="275" customWidth="1"/>
    <col min="11" max="11" width="1.664063" style="275" customWidth="1"/>
  </cols>
  <sheetData>
    <row r="1" ht="37.5" customHeight="1"/>
    <row r="2" ht="7.5" customHeight="1">
      <c r="B2" s="276"/>
      <c r="C2" s="277"/>
      <c r="D2" s="277"/>
      <c r="E2" s="277"/>
      <c r="F2" s="277"/>
      <c r="G2" s="277"/>
      <c r="H2" s="277"/>
      <c r="I2" s="277"/>
      <c r="J2" s="277"/>
      <c r="K2" s="278"/>
    </row>
    <row r="3" s="14" customFormat="1" ht="45" customHeight="1">
      <c r="B3" s="279"/>
      <c r="C3" s="280" t="s">
        <v>3045</v>
      </c>
      <c r="D3" s="280"/>
      <c r="E3" s="280"/>
      <c r="F3" s="280"/>
      <c r="G3" s="280"/>
      <c r="H3" s="280"/>
      <c r="I3" s="280"/>
      <c r="J3" s="280"/>
      <c r="K3" s="281"/>
    </row>
    <row r="4" ht="25.5" customHeight="1">
      <c r="B4" s="282"/>
      <c r="C4" s="283" t="s">
        <v>3046</v>
      </c>
      <c r="D4" s="283"/>
      <c r="E4" s="283"/>
      <c r="F4" s="283"/>
      <c r="G4" s="283"/>
      <c r="H4" s="283"/>
      <c r="I4" s="283"/>
      <c r="J4" s="283"/>
      <c r="K4" s="284"/>
    </row>
    <row r="5" ht="5.25" customHeight="1">
      <c r="B5" s="282"/>
      <c r="C5" s="285"/>
      <c r="D5" s="285"/>
      <c r="E5" s="285"/>
      <c r="F5" s="285"/>
      <c r="G5" s="285"/>
      <c r="H5" s="285"/>
      <c r="I5" s="285"/>
      <c r="J5" s="285"/>
      <c r="K5" s="284"/>
    </row>
    <row r="6" ht="15" customHeight="1">
      <c r="B6" s="282"/>
      <c r="C6" s="286" t="s">
        <v>3047</v>
      </c>
      <c r="D6" s="286"/>
      <c r="E6" s="286"/>
      <c r="F6" s="286"/>
      <c r="G6" s="286"/>
      <c r="H6" s="286"/>
      <c r="I6" s="286"/>
      <c r="J6" s="286"/>
      <c r="K6" s="284"/>
    </row>
    <row r="7" ht="15" customHeight="1">
      <c r="B7" s="287"/>
      <c r="C7" s="286" t="s">
        <v>3048</v>
      </c>
      <c r="D7" s="286"/>
      <c r="E7" s="286"/>
      <c r="F7" s="286"/>
      <c r="G7" s="286"/>
      <c r="H7" s="286"/>
      <c r="I7" s="286"/>
      <c r="J7" s="286"/>
      <c r="K7" s="284"/>
    </row>
    <row r="8" ht="12.75" customHeight="1">
      <c r="B8" s="287"/>
      <c r="C8" s="286"/>
      <c r="D8" s="286"/>
      <c r="E8" s="286"/>
      <c r="F8" s="286"/>
      <c r="G8" s="286"/>
      <c r="H8" s="286"/>
      <c r="I8" s="286"/>
      <c r="J8" s="286"/>
      <c r="K8" s="284"/>
    </row>
    <row r="9" ht="15" customHeight="1">
      <c r="B9" s="287"/>
      <c r="C9" s="286" t="s">
        <v>3049</v>
      </c>
      <c r="D9" s="286"/>
      <c r="E9" s="286"/>
      <c r="F9" s="286"/>
      <c r="G9" s="286"/>
      <c r="H9" s="286"/>
      <c r="I9" s="286"/>
      <c r="J9" s="286"/>
      <c r="K9" s="284"/>
    </row>
    <row r="10" ht="15" customHeight="1">
      <c r="B10" s="287"/>
      <c r="C10" s="286"/>
      <c r="D10" s="286" t="s">
        <v>3050</v>
      </c>
      <c r="E10" s="286"/>
      <c r="F10" s="286"/>
      <c r="G10" s="286"/>
      <c r="H10" s="286"/>
      <c r="I10" s="286"/>
      <c r="J10" s="286"/>
      <c r="K10" s="284"/>
    </row>
    <row r="11" ht="15" customHeight="1">
      <c r="B11" s="287"/>
      <c r="C11" s="288"/>
      <c r="D11" s="286" t="s">
        <v>3051</v>
      </c>
      <c r="E11" s="286"/>
      <c r="F11" s="286"/>
      <c r="G11" s="286"/>
      <c r="H11" s="286"/>
      <c r="I11" s="286"/>
      <c r="J11" s="286"/>
      <c r="K11" s="284"/>
    </row>
    <row r="12" ht="12.75" customHeight="1">
      <c r="B12" s="287"/>
      <c r="C12" s="288"/>
      <c r="D12" s="288"/>
      <c r="E12" s="288"/>
      <c r="F12" s="288"/>
      <c r="G12" s="288"/>
      <c r="H12" s="288"/>
      <c r="I12" s="288"/>
      <c r="J12" s="288"/>
      <c r="K12" s="284"/>
    </row>
    <row r="13" ht="15" customHeight="1">
      <c r="B13" s="287"/>
      <c r="C13" s="288"/>
      <c r="D13" s="286" t="s">
        <v>3052</v>
      </c>
      <c r="E13" s="286"/>
      <c r="F13" s="286"/>
      <c r="G13" s="286"/>
      <c r="H13" s="286"/>
      <c r="I13" s="286"/>
      <c r="J13" s="286"/>
      <c r="K13" s="284"/>
    </row>
    <row r="14" ht="15" customHeight="1">
      <c r="B14" s="287"/>
      <c r="C14" s="288"/>
      <c r="D14" s="286" t="s">
        <v>3053</v>
      </c>
      <c r="E14" s="286"/>
      <c r="F14" s="286"/>
      <c r="G14" s="286"/>
      <c r="H14" s="286"/>
      <c r="I14" s="286"/>
      <c r="J14" s="286"/>
      <c r="K14" s="284"/>
    </row>
    <row r="15" ht="15" customHeight="1">
      <c r="B15" s="287"/>
      <c r="C15" s="288"/>
      <c r="D15" s="286" t="s">
        <v>3054</v>
      </c>
      <c r="E15" s="286"/>
      <c r="F15" s="286"/>
      <c r="G15" s="286"/>
      <c r="H15" s="286"/>
      <c r="I15" s="286"/>
      <c r="J15" s="286"/>
      <c r="K15" s="284"/>
    </row>
    <row r="16" ht="15" customHeight="1">
      <c r="B16" s="287"/>
      <c r="C16" s="288"/>
      <c r="D16" s="288"/>
      <c r="E16" s="289" t="s">
        <v>76</v>
      </c>
      <c r="F16" s="286" t="s">
        <v>3055</v>
      </c>
      <c r="G16" s="286"/>
      <c r="H16" s="286"/>
      <c r="I16" s="286"/>
      <c r="J16" s="286"/>
      <c r="K16" s="284"/>
    </row>
    <row r="17" ht="15" customHeight="1">
      <c r="B17" s="287"/>
      <c r="C17" s="288"/>
      <c r="D17" s="288"/>
      <c r="E17" s="289" t="s">
        <v>3056</v>
      </c>
      <c r="F17" s="286" t="s">
        <v>3057</v>
      </c>
      <c r="G17" s="286"/>
      <c r="H17" s="286"/>
      <c r="I17" s="286"/>
      <c r="J17" s="286"/>
      <c r="K17" s="284"/>
    </row>
    <row r="18" ht="15" customHeight="1">
      <c r="B18" s="287"/>
      <c r="C18" s="288"/>
      <c r="D18" s="288"/>
      <c r="E18" s="289" t="s">
        <v>3058</v>
      </c>
      <c r="F18" s="286" t="s">
        <v>3059</v>
      </c>
      <c r="G18" s="286"/>
      <c r="H18" s="286"/>
      <c r="I18" s="286"/>
      <c r="J18" s="286"/>
      <c r="K18" s="284"/>
    </row>
    <row r="19" ht="15" customHeight="1">
      <c r="B19" s="287"/>
      <c r="C19" s="288"/>
      <c r="D19" s="288"/>
      <c r="E19" s="289" t="s">
        <v>3060</v>
      </c>
      <c r="F19" s="286" t="s">
        <v>3061</v>
      </c>
      <c r="G19" s="286"/>
      <c r="H19" s="286"/>
      <c r="I19" s="286"/>
      <c r="J19" s="286"/>
      <c r="K19" s="284"/>
    </row>
    <row r="20" ht="15" customHeight="1">
      <c r="B20" s="287"/>
      <c r="C20" s="288"/>
      <c r="D20" s="288"/>
      <c r="E20" s="289" t="s">
        <v>3062</v>
      </c>
      <c r="F20" s="286" t="s">
        <v>3063</v>
      </c>
      <c r="G20" s="286"/>
      <c r="H20" s="286"/>
      <c r="I20" s="286"/>
      <c r="J20" s="286"/>
      <c r="K20" s="284"/>
    </row>
    <row r="21" ht="15" customHeight="1">
      <c r="B21" s="287"/>
      <c r="C21" s="288"/>
      <c r="D21" s="288"/>
      <c r="E21" s="289" t="s">
        <v>3064</v>
      </c>
      <c r="F21" s="286" t="s">
        <v>3065</v>
      </c>
      <c r="G21" s="286"/>
      <c r="H21" s="286"/>
      <c r="I21" s="286"/>
      <c r="J21" s="286"/>
      <c r="K21" s="284"/>
    </row>
    <row r="22" ht="12.75" customHeight="1">
      <c r="B22" s="287"/>
      <c r="C22" s="288"/>
      <c r="D22" s="288"/>
      <c r="E22" s="288"/>
      <c r="F22" s="288"/>
      <c r="G22" s="288"/>
      <c r="H22" s="288"/>
      <c r="I22" s="288"/>
      <c r="J22" s="288"/>
      <c r="K22" s="284"/>
    </row>
    <row r="23" ht="15" customHeight="1">
      <c r="B23" s="287"/>
      <c r="C23" s="286" t="s">
        <v>3066</v>
      </c>
      <c r="D23" s="286"/>
      <c r="E23" s="286"/>
      <c r="F23" s="286"/>
      <c r="G23" s="286"/>
      <c r="H23" s="286"/>
      <c r="I23" s="286"/>
      <c r="J23" s="286"/>
      <c r="K23" s="284"/>
    </row>
    <row r="24" ht="15" customHeight="1">
      <c r="B24" s="287"/>
      <c r="C24" s="286" t="s">
        <v>3067</v>
      </c>
      <c r="D24" s="286"/>
      <c r="E24" s="286"/>
      <c r="F24" s="286"/>
      <c r="G24" s="286"/>
      <c r="H24" s="286"/>
      <c r="I24" s="286"/>
      <c r="J24" s="286"/>
      <c r="K24" s="284"/>
    </row>
    <row r="25" ht="15" customHeight="1">
      <c r="B25" s="287"/>
      <c r="C25" s="286"/>
      <c r="D25" s="286" t="s">
        <v>3068</v>
      </c>
      <c r="E25" s="286"/>
      <c r="F25" s="286"/>
      <c r="G25" s="286"/>
      <c r="H25" s="286"/>
      <c r="I25" s="286"/>
      <c r="J25" s="286"/>
      <c r="K25" s="284"/>
    </row>
    <row r="26" ht="15" customHeight="1">
      <c r="B26" s="287"/>
      <c r="C26" s="288"/>
      <c r="D26" s="286" t="s">
        <v>3069</v>
      </c>
      <c r="E26" s="286"/>
      <c r="F26" s="286"/>
      <c r="G26" s="286"/>
      <c r="H26" s="286"/>
      <c r="I26" s="286"/>
      <c r="J26" s="286"/>
      <c r="K26" s="284"/>
    </row>
    <row r="27" ht="12.75" customHeight="1">
      <c r="B27" s="287"/>
      <c r="C27" s="288"/>
      <c r="D27" s="288"/>
      <c r="E27" s="288"/>
      <c r="F27" s="288"/>
      <c r="G27" s="288"/>
      <c r="H27" s="288"/>
      <c r="I27" s="288"/>
      <c r="J27" s="288"/>
      <c r="K27" s="284"/>
    </row>
    <row r="28" ht="15" customHeight="1">
      <c r="B28" s="287"/>
      <c r="C28" s="288"/>
      <c r="D28" s="286" t="s">
        <v>3070</v>
      </c>
      <c r="E28" s="286"/>
      <c r="F28" s="286"/>
      <c r="G28" s="286"/>
      <c r="H28" s="286"/>
      <c r="I28" s="286"/>
      <c r="J28" s="286"/>
      <c r="K28" s="284"/>
    </row>
    <row r="29" ht="15" customHeight="1">
      <c r="B29" s="287"/>
      <c r="C29" s="288"/>
      <c r="D29" s="286" t="s">
        <v>3071</v>
      </c>
      <c r="E29" s="286"/>
      <c r="F29" s="286"/>
      <c r="G29" s="286"/>
      <c r="H29" s="286"/>
      <c r="I29" s="286"/>
      <c r="J29" s="286"/>
      <c r="K29" s="284"/>
    </row>
    <row r="30" ht="12.75" customHeight="1">
      <c r="B30" s="287"/>
      <c r="C30" s="288"/>
      <c r="D30" s="288"/>
      <c r="E30" s="288"/>
      <c r="F30" s="288"/>
      <c r="G30" s="288"/>
      <c r="H30" s="288"/>
      <c r="I30" s="288"/>
      <c r="J30" s="288"/>
      <c r="K30" s="284"/>
    </row>
    <row r="31" ht="15" customHeight="1">
      <c r="B31" s="287"/>
      <c r="C31" s="288"/>
      <c r="D31" s="286" t="s">
        <v>3072</v>
      </c>
      <c r="E31" s="286"/>
      <c r="F31" s="286"/>
      <c r="G31" s="286"/>
      <c r="H31" s="286"/>
      <c r="I31" s="286"/>
      <c r="J31" s="286"/>
      <c r="K31" s="284"/>
    </row>
    <row r="32" ht="15" customHeight="1">
      <c r="B32" s="287"/>
      <c r="C32" s="288"/>
      <c r="D32" s="286" t="s">
        <v>3073</v>
      </c>
      <c r="E32" s="286"/>
      <c r="F32" s="286"/>
      <c r="G32" s="286"/>
      <c r="H32" s="286"/>
      <c r="I32" s="286"/>
      <c r="J32" s="286"/>
      <c r="K32" s="284"/>
    </row>
    <row r="33" ht="15" customHeight="1">
      <c r="B33" s="287"/>
      <c r="C33" s="288"/>
      <c r="D33" s="286" t="s">
        <v>3074</v>
      </c>
      <c r="E33" s="286"/>
      <c r="F33" s="286"/>
      <c r="G33" s="286"/>
      <c r="H33" s="286"/>
      <c r="I33" s="286"/>
      <c r="J33" s="286"/>
      <c r="K33" s="284"/>
    </row>
    <row r="34" ht="15" customHeight="1">
      <c r="B34" s="287"/>
      <c r="C34" s="288"/>
      <c r="D34" s="286"/>
      <c r="E34" s="290" t="s">
        <v>132</v>
      </c>
      <c r="F34" s="286"/>
      <c r="G34" s="286" t="s">
        <v>3075</v>
      </c>
      <c r="H34" s="286"/>
      <c r="I34" s="286"/>
      <c r="J34" s="286"/>
      <c r="K34" s="284"/>
    </row>
    <row r="35" ht="30.75" customHeight="1">
      <c r="B35" s="287"/>
      <c r="C35" s="288"/>
      <c r="D35" s="286"/>
      <c r="E35" s="290" t="s">
        <v>3076</v>
      </c>
      <c r="F35" s="286"/>
      <c r="G35" s="286" t="s">
        <v>3077</v>
      </c>
      <c r="H35" s="286"/>
      <c r="I35" s="286"/>
      <c r="J35" s="286"/>
      <c r="K35" s="284"/>
    </row>
    <row r="36" ht="15" customHeight="1">
      <c r="B36" s="287"/>
      <c r="C36" s="288"/>
      <c r="D36" s="286"/>
      <c r="E36" s="290" t="s">
        <v>53</v>
      </c>
      <c r="F36" s="286"/>
      <c r="G36" s="286" t="s">
        <v>3078</v>
      </c>
      <c r="H36" s="286"/>
      <c r="I36" s="286"/>
      <c r="J36" s="286"/>
      <c r="K36" s="284"/>
    </row>
    <row r="37" ht="15" customHeight="1">
      <c r="B37" s="287"/>
      <c r="C37" s="288"/>
      <c r="D37" s="286"/>
      <c r="E37" s="290" t="s">
        <v>133</v>
      </c>
      <c r="F37" s="286"/>
      <c r="G37" s="286" t="s">
        <v>3079</v>
      </c>
      <c r="H37" s="286"/>
      <c r="I37" s="286"/>
      <c r="J37" s="286"/>
      <c r="K37" s="284"/>
    </row>
    <row r="38" ht="15" customHeight="1">
      <c r="B38" s="287"/>
      <c r="C38" s="288"/>
      <c r="D38" s="286"/>
      <c r="E38" s="290" t="s">
        <v>134</v>
      </c>
      <c r="F38" s="286"/>
      <c r="G38" s="286" t="s">
        <v>3080</v>
      </c>
      <c r="H38" s="286"/>
      <c r="I38" s="286"/>
      <c r="J38" s="286"/>
      <c r="K38" s="284"/>
    </row>
    <row r="39" ht="15" customHeight="1">
      <c r="B39" s="287"/>
      <c r="C39" s="288"/>
      <c r="D39" s="286"/>
      <c r="E39" s="290" t="s">
        <v>135</v>
      </c>
      <c r="F39" s="286"/>
      <c r="G39" s="286" t="s">
        <v>3081</v>
      </c>
      <c r="H39" s="286"/>
      <c r="I39" s="286"/>
      <c r="J39" s="286"/>
      <c r="K39" s="284"/>
    </row>
    <row r="40" ht="15" customHeight="1">
      <c r="B40" s="287"/>
      <c r="C40" s="288"/>
      <c r="D40" s="286"/>
      <c r="E40" s="290" t="s">
        <v>3082</v>
      </c>
      <c r="F40" s="286"/>
      <c r="G40" s="286" t="s">
        <v>3083</v>
      </c>
      <c r="H40" s="286"/>
      <c r="I40" s="286"/>
      <c r="J40" s="286"/>
      <c r="K40" s="284"/>
    </row>
    <row r="41" ht="15" customHeight="1">
      <c r="B41" s="287"/>
      <c r="C41" s="288"/>
      <c r="D41" s="286"/>
      <c r="E41" s="290"/>
      <c r="F41" s="286"/>
      <c r="G41" s="286" t="s">
        <v>3084</v>
      </c>
      <c r="H41" s="286"/>
      <c r="I41" s="286"/>
      <c r="J41" s="286"/>
      <c r="K41" s="284"/>
    </row>
    <row r="42" ht="15" customHeight="1">
      <c r="B42" s="287"/>
      <c r="C42" s="288"/>
      <c r="D42" s="286"/>
      <c r="E42" s="290" t="s">
        <v>3085</v>
      </c>
      <c r="F42" s="286"/>
      <c r="G42" s="286" t="s">
        <v>3086</v>
      </c>
      <c r="H42" s="286"/>
      <c r="I42" s="286"/>
      <c r="J42" s="286"/>
      <c r="K42" s="284"/>
    </row>
    <row r="43" ht="15" customHeight="1">
      <c r="B43" s="287"/>
      <c r="C43" s="288"/>
      <c r="D43" s="286"/>
      <c r="E43" s="290" t="s">
        <v>137</v>
      </c>
      <c r="F43" s="286"/>
      <c r="G43" s="286" t="s">
        <v>3087</v>
      </c>
      <c r="H43" s="286"/>
      <c r="I43" s="286"/>
      <c r="J43" s="286"/>
      <c r="K43" s="284"/>
    </row>
    <row r="44" ht="12.75" customHeight="1">
      <c r="B44" s="287"/>
      <c r="C44" s="288"/>
      <c r="D44" s="286"/>
      <c r="E44" s="286"/>
      <c r="F44" s="286"/>
      <c r="G44" s="286"/>
      <c r="H44" s="286"/>
      <c r="I44" s="286"/>
      <c r="J44" s="286"/>
      <c r="K44" s="284"/>
    </row>
    <row r="45" ht="15" customHeight="1">
      <c r="B45" s="287"/>
      <c r="C45" s="288"/>
      <c r="D45" s="286" t="s">
        <v>3088</v>
      </c>
      <c r="E45" s="286"/>
      <c r="F45" s="286"/>
      <c r="G45" s="286"/>
      <c r="H45" s="286"/>
      <c r="I45" s="286"/>
      <c r="J45" s="286"/>
      <c r="K45" s="284"/>
    </row>
    <row r="46" ht="15" customHeight="1">
      <c r="B46" s="287"/>
      <c r="C46" s="288"/>
      <c r="D46" s="288"/>
      <c r="E46" s="286" t="s">
        <v>3089</v>
      </c>
      <c r="F46" s="286"/>
      <c r="G46" s="286"/>
      <c r="H46" s="286"/>
      <c r="I46" s="286"/>
      <c r="J46" s="286"/>
      <c r="K46" s="284"/>
    </row>
    <row r="47" ht="15" customHeight="1">
      <c r="B47" s="287"/>
      <c r="C47" s="288"/>
      <c r="D47" s="288"/>
      <c r="E47" s="286" t="s">
        <v>3090</v>
      </c>
      <c r="F47" s="286"/>
      <c r="G47" s="286"/>
      <c r="H47" s="286"/>
      <c r="I47" s="286"/>
      <c r="J47" s="286"/>
      <c r="K47" s="284"/>
    </row>
    <row r="48" ht="15" customHeight="1">
      <c r="B48" s="287"/>
      <c r="C48" s="288"/>
      <c r="D48" s="288"/>
      <c r="E48" s="286" t="s">
        <v>3091</v>
      </c>
      <c r="F48" s="286"/>
      <c r="G48" s="286"/>
      <c r="H48" s="286"/>
      <c r="I48" s="286"/>
      <c r="J48" s="286"/>
      <c r="K48" s="284"/>
    </row>
    <row r="49" ht="15" customHeight="1">
      <c r="B49" s="287"/>
      <c r="C49" s="288"/>
      <c r="D49" s="286" t="s">
        <v>3092</v>
      </c>
      <c r="E49" s="286"/>
      <c r="F49" s="286"/>
      <c r="G49" s="286"/>
      <c r="H49" s="286"/>
      <c r="I49" s="286"/>
      <c r="J49" s="286"/>
      <c r="K49" s="284"/>
    </row>
    <row r="50" ht="25.5" customHeight="1">
      <c r="B50" s="282"/>
      <c r="C50" s="283" t="s">
        <v>3093</v>
      </c>
      <c r="D50" s="283"/>
      <c r="E50" s="283"/>
      <c r="F50" s="283"/>
      <c r="G50" s="283"/>
      <c r="H50" s="283"/>
      <c r="I50" s="283"/>
      <c r="J50" s="283"/>
      <c r="K50" s="284"/>
    </row>
    <row r="51" ht="5.25" customHeight="1">
      <c r="B51" s="282"/>
      <c r="C51" s="285"/>
      <c r="D51" s="285"/>
      <c r="E51" s="285"/>
      <c r="F51" s="285"/>
      <c r="G51" s="285"/>
      <c r="H51" s="285"/>
      <c r="I51" s="285"/>
      <c r="J51" s="285"/>
      <c r="K51" s="284"/>
    </row>
    <row r="52" ht="15" customHeight="1">
      <c r="B52" s="282"/>
      <c r="C52" s="286" t="s">
        <v>3094</v>
      </c>
      <c r="D52" s="286"/>
      <c r="E52" s="286"/>
      <c r="F52" s="286"/>
      <c r="G52" s="286"/>
      <c r="H52" s="286"/>
      <c r="I52" s="286"/>
      <c r="J52" s="286"/>
      <c r="K52" s="284"/>
    </row>
    <row r="53" ht="15" customHeight="1">
      <c r="B53" s="282"/>
      <c r="C53" s="286" t="s">
        <v>3095</v>
      </c>
      <c r="D53" s="286"/>
      <c r="E53" s="286"/>
      <c r="F53" s="286"/>
      <c r="G53" s="286"/>
      <c r="H53" s="286"/>
      <c r="I53" s="286"/>
      <c r="J53" s="286"/>
      <c r="K53" s="284"/>
    </row>
    <row r="54" ht="12.75" customHeight="1">
      <c r="B54" s="282"/>
      <c r="C54" s="286"/>
      <c r="D54" s="286"/>
      <c r="E54" s="286"/>
      <c r="F54" s="286"/>
      <c r="G54" s="286"/>
      <c r="H54" s="286"/>
      <c r="I54" s="286"/>
      <c r="J54" s="286"/>
      <c r="K54" s="284"/>
    </row>
    <row r="55" ht="15" customHeight="1">
      <c r="B55" s="282"/>
      <c r="C55" s="286" t="s">
        <v>3096</v>
      </c>
      <c r="D55" s="286"/>
      <c r="E55" s="286"/>
      <c r="F55" s="286"/>
      <c r="G55" s="286"/>
      <c r="H55" s="286"/>
      <c r="I55" s="286"/>
      <c r="J55" s="286"/>
      <c r="K55" s="284"/>
    </row>
    <row r="56" ht="15" customHeight="1">
      <c r="B56" s="282"/>
      <c r="C56" s="288"/>
      <c r="D56" s="286" t="s">
        <v>3097</v>
      </c>
      <c r="E56" s="286"/>
      <c r="F56" s="286"/>
      <c r="G56" s="286"/>
      <c r="H56" s="286"/>
      <c r="I56" s="286"/>
      <c r="J56" s="286"/>
      <c r="K56" s="284"/>
    </row>
    <row r="57" ht="15" customHeight="1">
      <c r="B57" s="282"/>
      <c r="C57" s="288"/>
      <c r="D57" s="286" t="s">
        <v>3098</v>
      </c>
      <c r="E57" s="286"/>
      <c r="F57" s="286"/>
      <c r="G57" s="286"/>
      <c r="H57" s="286"/>
      <c r="I57" s="286"/>
      <c r="J57" s="286"/>
      <c r="K57" s="284"/>
    </row>
    <row r="58" ht="15" customHeight="1">
      <c r="B58" s="282"/>
      <c r="C58" s="288"/>
      <c r="D58" s="286" t="s">
        <v>3099</v>
      </c>
      <c r="E58" s="286"/>
      <c r="F58" s="286"/>
      <c r="G58" s="286"/>
      <c r="H58" s="286"/>
      <c r="I58" s="286"/>
      <c r="J58" s="286"/>
      <c r="K58" s="284"/>
    </row>
    <row r="59" ht="15" customHeight="1">
      <c r="B59" s="282"/>
      <c r="C59" s="288"/>
      <c r="D59" s="286" t="s">
        <v>3100</v>
      </c>
      <c r="E59" s="286"/>
      <c r="F59" s="286"/>
      <c r="G59" s="286"/>
      <c r="H59" s="286"/>
      <c r="I59" s="286"/>
      <c r="J59" s="286"/>
      <c r="K59" s="284"/>
    </row>
    <row r="60" ht="15" customHeight="1">
      <c r="B60" s="282"/>
      <c r="C60" s="288"/>
      <c r="D60" s="291" t="s">
        <v>3101</v>
      </c>
      <c r="E60" s="291"/>
      <c r="F60" s="291"/>
      <c r="G60" s="291"/>
      <c r="H60" s="291"/>
      <c r="I60" s="291"/>
      <c r="J60" s="291"/>
      <c r="K60" s="284"/>
    </row>
    <row r="61" ht="15" customHeight="1">
      <c r="B61" s="282"/>
      <c r="C61" s="288"/>
      <c r="D61" s="286" t="s">
        <v>3102</v>
      </c>
      <c r="E61" s="286"/>
      <c r="F61" s="286"/>
      <c r="G61" s="286"/>
      <c r="H61" s="286"/>
      <c r="I61" s="286"/>
      <c r="J61" s="286"/>
      <c r="K61" s="284"/>
    </row>
    <row r="62" ht="12.75" customHeight="1">
      <c r="B62" s="282"/>
      <c r="C62" s="288"/>
      <c r="D62" s="288"/>
      <c r="E62" s="292"/>
      <c r="F62" s="288"/>
      <c r="G62" s="288"/>
      <c r="H62" s="288"/>
      <c r="I62" s="288"/>
      <c r="J62" s="288"/>
      <c r="K62" s="284"/>
    </row>
    <row r="63" ht="15" customHeight="1">
      <c r="B63" s="282"/>
      <c r="C63" s="288"/>
      <c r="D63" s="286" t="s">
        <v>3103</v>
      </c>
      <c r="E63" s="286"/>
      <c r="F63" s="286"/>
      <c r="G63" s="286"/>
      <c r="H63" s="286"/>
      <c r="I63" s="286"/>
      <c r="J63" s="286"/>
      <c r="K63" s="284"/>
    </row>
    <row r="64" ht="15" customHeight="1">
      <c r="B64" s="282"/>
      <c r="C64" s="288"/>
      <c r="D64" s="291" t="s">
        <v>3104</v>
      </c>
      <c r="E64" s="291"/>
      <c r="F64" s="291"/>
      <c r="G64" s="291"/>
      <c r="H64" s="291"/>
      <c r="I64" s="291"/>
      <c r="J64" s="291"/>
      <c r="K64" s="284"/>
    </row>
    <row r="65" ht="15" customHeight="1">
      <c r="B65" s="282"/>
      <c r="C65" s="288"/>
      <c r="D65" s="286" t="s">
        <v>3105</v>
      </c>
      <c r="E65" s="286"/>
      <c r="F65" s="286"/>
      <c r="G65" s="286"/>
      <c r="H65" s="286"/>
      <c r="I65" s="286"/>
      <c r="J65" s="286"/>
      <c r="K65" s="284"/>
    </row>
    <row r="66" ht="15" customHeight="1">
      <c r="B66" s="282"/>
      <c r="C66" s="288"/>
      <c r="D66" s="286" t="s">
        <v>3106</v>
      </c>
      <c r="E66" s="286"/>
      <c r="F66" s="286"/>
      <c r="G66" s="286"/>
      <c r="H66" s="286"/>
      <c r="I66" s="286"/>
      <c r="J66" s="286"/>
      <c r="K66" s="284"/>
    </row>
    <row r="67" ht="15" customHeight="1">
      <c r="B67" s="282"/>
      <c r="C67" s="288"/>
      <c r="D67" s="286" t="s">
        <v>3107</v>
      </c>
      <c r="E67" s="286"/>
      <c r="F67" s="286"/>
      <c r="G67" s="286"/>
      <c r="H67" s="286"/>
      <c r="I67" s="286"/>
      <c r="J67" s="286"/>
      <c r="K67" s="284"/>
    </row>
    <row r="68" ht="15" customHeight="1">
      <c r="B68" s="282"/>
      <c r="C68" s="288"/>
      <c r="D68" s="286" t="s">
        <v>3108</v>
      </c>
      <c r="E68" s="286"/>
      <c r="F68" s="286"/>
      <c r="G68" s="286"/>
      <c r="H68" s="286"/>
      <c r="I68" s="286"/>
      <c r="J68" s="286"/>
      <c r="K68" s="284"/>
    </row>
    <row r="69" ht="12.75" customHeight="1">
      <c r="B69" s="293"/>
      <c r="C69" s="294"/>
      <c r="D69" s="294"/>
      <c r="E69" s="294"/>
      <c r="F69" s="294"/>
      <c r="G69" s="294"/>
      <c r="H69" s="294"/>
      <c r="I69" s="294"/>
      <c r="J69" s="294"/>
      <c r="K69" s="295"/>
    </row>
    <row r="70" ht="18.75" customHeight="1">
      <c r="B70" s="296"/>
      <c r="C70" s="296"/>
      <c r="D70" s="296"/>
      <c r="E70" s="296"/>
      <c r="F70" s="296"/>
      <c r="G70" s="296"/>
      <c r="H70" s="296"/>
      <c r="I70" s="296"/>
      <c r="J70" s="296"/>
      <c r="K70" s="297"/>
    </row>
    <row r="71" ht="18.75" customHeight="1">
      <c r="B71" s="297"/>
      <c r="C71" s="297"/>
      <c r="D71" s="297"/>
      <c r="E71" s="297"/>
      <c r="F71" s="297"/>
      <c r="G71" s="297"/>
      <c r="H71" s="297"/>
      <c r="I71" s="297"/>
      <c r="J71" s="297"/>
      <c r="K71" s="297"/>
    </row>
    <row r="72" ht="7.5" customHeight="1">
      <c r="B72" s="298"/>
      <c r="C72" s="299"/>
      <c r="D72" s="299"/>
      <c r="E72" s="299"/>
      <c r="F72" s="299"/>
      <c r="G72" s="299"/>
      <c r="H72" s="299"/>
      <c r="I72" s="299"/>
      <c r="J72" s="299"/>
      <c r="K72" s="300"/>
    </row>
    <row r="73" ht="45" customHeight="1">
      <c r="B73" s="301"/>
      <c r="C73" s="302" t="s">
        <v>83</v>
      </c>
      <c r="D73" s="302"/>
      <c r="E73" s="302"/>
      <c r="F73" s="302"/>
      <c r="G73" s="302"/>
      <c r="H73" s="302"/>
      <c r="I73" s="302"/>
      <c r="J73" s="302"/>
      <c r="K73" s="303"/>
    </row>
    <row r="74" ht="17.25" customHeight="1">
      <c r="B74" s="301"/>
      <c r="C74" s="304" t="s">
        <v>3109</v>
      </c>
      <c r="D74" s="304"/>
      <c r="E74" s="304"/>
      <c r="F74" s="304" t="s">
        <v>3110</v>
      </c>
      <c r="G74" s="305"/>
      <c r="H74" s="304" t="s">
        <v>133</v>
      </c>
      <c r="I74" s="304" t="s">
        <v>57</v>
      </c>
      <c r="J74" s="304" t="s">
        <v>3111</v>
      </c>
      <c r="K74" s="303"/>
    </row>
    <row r="75" ht="17.25" customHeight="1">
      <c r="B75" s="301"/>
      <c r="C75" s="306" t="s">
        <v>3112</v>
      </c>
      <c r="D75" s="306"/>
      <c r="E75" s="306"/>
      <c r="F75" s="307" t="s">
        <v>3113</v>
      </c>
      <c r="G75" s="308"/>
      <c r="H75" s="306"/>
      <c r="I75" s="306"/>
      <c r="J75" s="306" t="s">
        <v>3114</v>
      </c>
      <c r="K75" s="303"/>
    </row>
    <row r="76" ht="5.25" customHeight="1">
      <c r="B76" s="301"/>
      <c r="C76" s="309"/>
      <c r="D76" s="309"/>
      <c r="E76" s="309"/>
      <c r="F76" s="309"/>
      <c r="G76" s="310"/>
      <c r="H76" s="309"/>
      <c r="I76" s="309"/>
      <c r="J76" s="309"/>
      <c r="K76" s="303"/>
    </row>
    <row r="77" ht="15" customHeight="1">
      <c r="B77" s="301"/>
      <c r="C77" s="290" t="s">
        <v>53</v>
      </c>
      <c r="D77" s="309"/>
      <c r="E77" s="309"/>
      <c r="F77" s="311" t="s">
        <v>3115</v>
      </c>
      <c r="G77" s="310"/>
      <c r="H77" s="290" t="s">
        <v>3116</v>
      </c>
      <c r="I77" s="290" t="s">
        <v>3117</v>
      </c>
      <c r="J77" s="290">
        <v>20</v>
      </c>
      <c r="K77" s="303"/>
    </row>
    <row r="78" ht="15" customHeight="1">
      <c r="B78" s="301"/>
      <c r="C78" s="290" t="s">
        <v>3118</v>
      </c>
      <c r="D78" s="290"/>
      <c r="E78" s="290"/>
      <c r="F78" s="311" t="s">
        <v>3115</v>
      </c>
      <c r="G78" s="310"/>
      <c r="H78" s="290" t="s">
        <v>3119</v>
      </c>
      <c r="I78" s="290" t="s">
        <v>3117</v>
      </c>
      <c r="J78" s="290">
        <v>120</v>
      </c>
      <c r="K78" s="303"/>
    </row>
    <row r="79" ht="15" customHeight="1">
      <c r="B79" s="312"/>
      <c r="C79" s="290" t="s">
        <v>3120</v>
      </c>
      <c r="D79" s="290"/>
      <c r="E79" s="290"/>
      <c r="F79" s="311" t="s">
        <v>3121</v>
      </c>
      <c r="G79" s="310"/>
      <c r="H79" s="290" t="s">
        <v>3122</v>
      </c>
      <c r="I79" s="290" t="s">
        <v>3117</v>
      </c>
      <c r="J79" s="290">
        <v>50</v>
      </c>
      <c r="K79" s="303"/>
    </row>
    <row r="80" ht="15" customHeight="1">
      <c r="B80" s="312"/>
      <c r="C80" s="290" t="s">
        <v>3123</v>
      </c>
      <c r="D80" s="290"/>
      <c r="E80" s="290"/>
      <c r="F80" s="311" t="s">
        <v>3115</v>
      </c>
      <c r="G80" s="310"/>
      <c r="H80" s="290" t="s">
        <v>3124</v>
      </c>
      <c r="I80" s="290" t="s">
        <v>3125</v>
      </c>
      <c r="J80" s="290"/>
      <c r="K80" s="303"/>
    </row>
    <row r="81" ht="15" customHeight="1">
      <c r="B81" s="312"/>
      <c r="C81" s="313" t="s">
        <v>3126</v>
      </c>
      <c r="D81" s="313"/>
      <c r="E81" s="313"/>
      <c r="F81" s="314" t="s">
        <v>3121</v>
      </c>
      <c r="G81" s="313"/>
      <c r="H81" s="313" t="s">
        <v>3127</v>
      </c>
      <c r="I81" s="313" t="s">
        <v>3117</v>
      </c>
      <c r="J81" s="313">
        <v>15</v>
      </c>
      <c r="K81" s="303"/>
    </row>
    <row r="82" ht="15" customHeight="1">
      <c r="B82" s="312"/>
      <c r="C82" s="313" t="s">
        <v>3128</v>
      </c>
      <c r="D82" s="313"/>
      <c r="E82" s="313"/>
      <c r="F82" s="314" t="s">
        <v>3121</v>
      </c>
      <c r="G82" s="313"/>
      <c r="H82" s="313" t="s">
        <v>3129</v>
      </c>
      <c r="I82" s="313" t="s">
        <v>3117</v>
      </c>
      <c r="J82" s="313">
        <v>15</v>
      </c>
      <c r="K82" s="303"/>
    </row>
    <row r="83" ht="15" customHeight="1">
      <c r="B83" s="312"/>
      <c r="C83" s="313" t="s">
        <v>3130</v>
      </c>
      <c r="D83" s="313"/>
      <c r="E83" s="313"/>
      <c r="F83" s="314" t="s">
        <v>3121</v>
      </c>
      <c r="G83" s="313"/>
      <c r="H83" s="313" t="s">
        <v>3131</v>
      </c>
      <c r="I83" s="313" t="s">
        <v>3117</v>
      </c>
      <c r="J83" s="313">
        <v>20</v>
      </c>
      <c r="K83" s="303"/>
    </row>
    <row r="84" ht="15" customHeight="1">
      <c r="B84" s="312"/>
      <c r="C84" s="313" t="s">
        <v>3132</v>
      </c>
      <c r="D84" s="313"/>
      <c r="E84" s="313"/>
      <c r="F84" s="314" t="s">
        <v>3121</v>
      </c>
      <c r="G84" s="313"/>
      <c r="H84" s="313" t="s">
        <v>3133</v>
      </c>
      <c r="I84" s="313" t="s">
        <v>3117</v>
      </c>
      <c r="J84" s="313">
        <v>20</v>
      </c>
      <c r="K84" s="303"/>
    </row>
    <row r="85" ht="15" customHeight="1">
      <c r="B85" s="312"/>
      <c r="C85" s="290" t="s">
        <v>3134</v>
      </c>
      <c r="D85" s="290"/>
      <c r="E85" s="290"/>
      <c r="F85" s="311" t="s">
        <v>3121</v>
      </c>
      <c r="G85" s="310"/>
      <c r="H85" s="290" t="s">
        <v>3135</v>
      </c>
      <c r="I85" s="290" t="s">
        <v>3117</v>
      </c>
      <c r="J85" s="290">
        <v>50</v>
      </c>
      <c r="K85" s="303"/>
    </row>
    <row r="86" ht="15" customHeight="1">
      <c r="B86" s="312"/>
      <c r="C86" s="290" t="s">
        <v>3136</v>
      </c>
      <c r="D86" s="290"/>
      <c r="E86" s="290"/>
      <c r="F86" s="311" t="s">
        <v>3121</v>
      </c>
      <c r="G86" s="310"/>
      <c r="H86" s="290" t="s">
        <v>3137</v>
      </c>
      <c r="I86" s="290" t="s">
        <v>3117</v>
      </c>
      <c r="J86" s="290">
        <v>20</v>
      </c>
      <c r="K86" s="303"/>
    </row>
    <row r="87" ht="15" customHeight="1">
      <c r="B87" s="312"/>
      <c r="C87" s="290" t="s">
        <v>3138</v>
      </c>
      <c r="D87" s="290"/>
      <c r="E87" s="290"/>
      <c r="F87" s="311" t="s">
        <v>3121</v>
      </c>
      <c r="G87" s="310"/>
      <c r="H87" s="290" t="s">
        <v>3139</v>
      </c>
      <c r="I87" s="290" t="s">
        <v>3117</v>
      </c>
      <c r="J87" s="290">
        <v>20</v>
      </c>
      <c r="K87" s="303"/>
    </row>
    <row r="88" ht="15" customHeight="1">
      <c r="B88" s="312"/>
      <c r="C88" s="290" t="s">
        <v>3140</v>
      </c>
      <c r="D88" s="290"/>
      <c r="E88" s="290"/>
      <c r="F88" s="311" t="s">
        <v>3121</v>
      </c>
      <c r="G88" s="310"/>
      <c r="H88" s="290" t="s">
        <v>3141</v>
      </c>
      <c r="I88" s="290" t="s">
        <v>3117</v>
      </c>
      <c r="J88" s="290">
        <v>50</v>
      </c>
      <c r="K88" s="303"/>
    </row>
    <row r="89" ht="15" customHeight="1">
      <c r="B89" s="312"/>
      <c r="C89" s="290" t="s">
        <v>3142</v>
      </c>
      <c r="D89" s="290"/>
      <c r="E89" s="290"/>
      <c r="F89" s="311" t="s">
        <v>3121</v>
      </c>
      <c r="G89" s="310"/>
      <c r="H89" s="290" t="s">
        <v>3142</v>
      </c>
      <c r="I89" s="290" t="s">
        <v>3117</v>
      </c>
      <c r="J89" s="290">
        <v>50</v>
      </c>
      <c r="K89" s="303"/>
    </row>
    <row r="90" ht="15" customHeight="1">
      <c r="B90" s="312"/>
      <c r="C90" s="290" t="s">
        <v>138</v>
      </c>
      <c r="D90" s="290"/>
      <c r="E90" s="290"/>
      <c r="F90" s="311" t="s">
        <v>3121</v>
      </c>
      <c r="G90" s="310"/>
      <c r="H90" s="290" t="s">
        <v>3143</v>
      </c>
      <c r="I90" s="290" t="s">
        <v>3117</v>
      </c>
      <c r="J90" s="290">
        <v>255</v>
      </c>
      <c r="K90" s="303"/>
    </row>
    <row r="91" ht="15" customHeight="1">
      <c r="B91" s="312"/>
      <c r="C91" s="290" t="s">
        <v>3144</v>
      </c>
      <c r="D91" s="290"/>
      <c r="E91" s="290"/>
      <c r="F91" s="311" t="s">
        <v>3115</v>
      </c>
      <c r="G91" s="310"/>
      <c r="H91" s="290" t="s">
        <v>3145</v>
      </c>
      <c r="I91" s="290" t="s">
        <v>3146</v>
      </c>
      <c r="J91" s="290"/>
      <c r="K91" s="303"/>
    </row>
    <row r="92" ht="15" customHeight="1">
      <c r="B92" s="312"/>
      <c r="C92" s="290" t="s">
        <v>3147</v>
      </c>
      <c r="D92" s="290"/>
      <c r="E92" s="290"/>
      <c r="F92" s="311" t="s">
        <v>3115</v>
      </c>
      <c r="G92" s="310"/>
      <c r="H92" s="290" t="s">
        <v>3148</v>
      </c>
      <c r="I92" s="290" t="s">
        <v>3149</v>
      </c>
      <c r="J92" s="290"/>
      <c r="K92" s="303"/>
    </row>
    <row r="93" ht="15" customHeight="1">
      <c r="B93" s="312"/>
      <c r="C93" s="290" t="s">
        <v>3150</v>
      </c>
      <c r="D93" s="290"/>
      <c r="E93" s="290"/>
      <c r="F93" s="311" t="s">
        <v>3115</v>
      </c>
      <c r="G93" s="310"/>
      <c r="H93" s="290" t="s">
        <v>3150</v>
      </c>
      <c r="I93" s="290" t="s">
        <v>3149</v>
      </c>
      <c r="J93" s="290"/>
      <c r="K93" s="303"/>
    </row>
    <row r="94" ht="15" customHeight="1">
      <c r="B94" s="312"/>
      <c r="C94" s="290" t="s">
        <v>38</v>
      </c>
      <c r="D94" s="290"/>
      <c r="E94" s="290"/>
      <c r="F94" s="311" t="s">
        <v>3115</v>
      </c>
      <c r="G94" s="310"/>
      <c r="H94" s="290" t="s">
        <v>3151</v>
      </c>
      <c r="I94" s="290" t="s">
        <v>3149</v>
      </c>
      <c r="J94" s="290"/>
      <c r="K94" s="303"/>
    </row>
    <row r="95" ht="15" customHeight="1">
      <c r="B95" s="312"/>
      <c r="C95" s="290" t="s">
        <v>48</v>
      </c>
      <c r="D95" s="290"/>
      <c r="E95" s="290"/>
      <c r="F95" s="311" t="s">
        <v>3115</v>
      </c>
      <c r="G95" s="310"/>
      <c r="H95" s="290" t="s">
        <v>3152</v>
      </c>
      <c r="I95" s="290" t="s">
        <v>3149</v>
      </c>
      <c r="J95" s="290"/>
      <c r="K95" s="303"/>
    </row>
    <row r="96" ht="15" customHeight="1">
      <c r="B96" s="315"/>
      <c r="C96" s="316"/>
      <c r="D96" s="316"/>
      <c r="E96" s="316"/>
      <c r="F96" s="316"/>
      <c r="G96" s="316"/>
      <c r="H96" s="316"/>
      <c r="I96" s="316"/>
      <c r="J96" s="316"/>
      <c r="K96" s="317"/>
    </row>
    <row r="97" ht="18.75" customHeight="1">
      <c r="B97" s="318"/>
      <c r="C97" s="319"/>
      <c r="D97" s="319"/>
      <c r="E97" s="319"/>
      <c r="F97" s="319"/>
      <c r="G97" s="319"/>
      <c r="H97" s="319"/>
      <c r="I97" s="319"/>
      <c r="J97" s="319"/>
      <c r="K97" s="318"/>
    </row>
    <row r="98" ht="18.75" customHeight="1">
      <c r="B98" s="297"/>
      <c r="C98" s="297"/>
      <c r="D98" s="297"/>
      <c r="E98" s="297"/>
      <c r="F98" s="297"/>
      <c r="G98" s="297"/>
      <c r="H98" s="297"/>
      <c r="I98" s="297"/>
      <c r="J98" s="297"/>
      <c r="K98" s="297"/>
    </row>
    <row r="99" ht="7.5" customHeight="1">
      <c r="B99" s="298"/>
      <c r="C99" s="299"/>
      <c r="D99" s="299"/>
      <c r="E99" s="299"/>
      <c r="F99" s="299"/>
      <c r="G99" s="299"/>
      <c r="H99" s="299"/>
      <c r="I99" s="299"/>
      <c r="J99" s="299"/>
      <c r="K99" s="300"/>
    </row>
    <row r="100" ht="45" customHeight="1">
      <c r="B100" s="301"/>
      <c r="C100" s="302" t="s">
        <v>3153</v>
      </c>
      <c r="D100" s="302"/>
      <c r="E100" s="302"/>
      <c r="F100" s="302"/>
      <c r="G100" s="302"/>
      <c r="H100" s="302"/>
      <c r="I100" s="302"/>
      <c r="J100" s="302"/>
      <c r="K100" s="303"/>
    </row>
    <row r="101" ht="17.25" customHeight="1">
      <c r="B101" s="301"/>
      <c r="C101" s="304" t="s">
        <v>3109</v>
      </c>
      <c r="D101" s="304"/>
      <c r="E101" s="304"/>
      <c r="F101" s="304" t="s">
        <v>3110</v>
      </c>
      <c r="G101" s="305"/>
      <c r="H101" s="304" t="s">
        <v>133</v>
      </c>
      <c r="I101" s="304" t="s">
        <v>57</v>
      </c>
      <c r="J101" s="304" t="s">
        <v>3111</v>
      </c>
      <c r="K101" s="303"/>
    </row>
    <row r="102" ht="17.25" customHeight="1">
      <c r="B102" s="301"/>
      <c r="C102" s="306" t="s">
        <v>3112</v>
      </c>
      <c r="D102" s="306"/>
      <c r="E102" s="306"/>
      <c r="F102" s="307" t="s">
        <v>3113</v>
      </c>
      <c r="G102" s="308"/>
      <c r="H102" s="306"/>
      <c r="I102" s="306"/>
      <c r="J102" s="306" t="s">
        <v>3114</v>
      </c>
      <c r="K102" s="303"/>
    </row>
    <row r="103" ht="5.25" customHeight="1">
      <c r="B103" s="301"/>
      <c r="C103" s="304"/>
      <c r="D103" s="304"/>
      <c r="E103" s="304"/>
      <c r="F103" s="304"/>
      <c r="G103" s="320"/>
      <c r="H103" s="304"/>
      <c r="I103" s="304"/>
      <c r="J103" s="304"/>
      <c r="K103" s="303"/>
    </row>
    <row r="104" ht="15" customHeight="1">
      <c r="B104" s="301"/>
      <c r="C104" s="290" t="s">
        <v>53</v>
      </c>
      <c r="D104" s="309"/>
      <c r="E104" s="309"/>
      <c r="F104" s="311" t="s">
        <v>3115</v>
      </c>
      <c r="G104" s="320"/>
      <c r="H104" s="290" t="s">
        <v>3154</v>
      </c>
      <c r="I104" s="290" t="s">
        <v>3117</v>
      </c>
      <c r="J104" s="290">
        <v>20</v>
      </c>
      <c r="K104" s="303"/>
    </row>
    <row r="105" ht="15" customHeight="1">
      <c r="B105" s="301"/>
      <c r="C105" s="290" t="s">
        <v>3118</v>
      </c>
      <c r="D105" s="290"/>
      <c r="E105" s="290"/>
      <c r="F105" s="311" t="s">
        <v>3115</v>
      </c>
      <c r="G105" s="290"/>
      <c r="H105" s="290" t="s">
        <v>3154</v>
      </c>
      <c r="I105" s="290" t="s">
        <v>3117</v>
      </c>
      <c r="J105" s="290">
        <v>120</v>
      </c>
      <c r="K105" s="303"/>
    </row>
    <row r="106" ht="15" customHeight="1">
      <c r="B106" s="312"/>
      <c r="C106" s="290" t="s">
        <v>3120</v>
      </c>
      <c r="D106" s="290"/>
      <c r="E106" s="290"/>
      <c r="F106" s="311" t="s">
        <v>3121</v>
      </c>
      <c r="G106" s="290"/>
      <c r="H106" s="290" t="s">
        <v>3154</v>
      </c>
      <c r="I106" s="290" t="s">
        <v>3117</v>
      </c>
      <c r="J106" s="290">
        <v>50</v>
      </c>
      <c r="K106" s="303"/>
    </row>
    <row r="107" ht="15" customHeight="1">
      <c r="B107" s="312"/>
      <c r="C107" s="290" t="s">
        <v>3123</v>
      </c>
      <c r="D107" s="290"/>
      <c r="E107" s="290"/>
      <c r="F107" s="311" t="s">
        <v>3115</v>
      </c>
      <c r="G107" s="290"/>
      <c r="H107" s="290" t="s">
        <v>3154</v>
      </c>
      <c r="I107" s="290" t="s">
        <v>3125</v>
      </c>
      <c r="J107" s="290"/>
      <c r="K107" s="303"/>
    </row>
    <row r="108" ht="15" customHeight="1">
      <c r="B108" s="312"/>
      <c r="C108" s="290" t="s">
        <v>3134</v>
      </c>
      <c r="D108" s="290"/>
      <c r="E108" s="290"/>
      <c r="F108" s="311" t="s">
        <v>3121</v>
      </c>
      <c r="G108" s="290"/>
      <c r="H108" s="290" t="s">
        <v>3154</v>
      </c>
      <c r="I108" s="290" t="s">
        <v>3117</v>
      </c>
      <c r="J108" s="290">
        <v>50</v>
      </c>
      <c r="K108" s="303"/>
    </row>
    <row r="109" ht="15" customHeight="1">
      <c r="B109" s="312"/>
      <c r="C109" s="290" t="s">
        <v>3142</v>
      </c>
      <c r="D109" s="290"/>
      <c r="E109" s="290"/>
      <c r="F109" s="311" t="s">
        <v>3121</v>
      </c>
      <c r="G109" s="290"/>
      <c r="H109" s="290" t="s">
        <v>3154</v>
      </c>
      <c r="I109" s="290" t="s">
        <v>3117</v>
      </c>
      <c r="J109" s="290">
        <v>50</v>
      </c>
      <c r="K109" s="303"/>
    </row>
    <row r="110" ht="15" customHeight="1">
      <c r="B110" s="312"/>
      <c r="C110" s="290" t="s">
        <v>3140</v>
      </c>
      <c r="D110" s="290"/>
      <c r="E110" s="290"/>
      <c r="F110" s="311" t="s">
        <v>3121</v>
      </c>
      <c r="G110" s="290"/>
      <c r="H110" s="290" t="s">
        <v>3154</v>
      </c>
      <c r="I110" s="290" t="s">
        <v>3117</v>
      </c>
      <c r="J110" s="290">
        <v>50</v>
      </c>
      <c r="K110" s="303"/>
    </row>
    <row r="111" ht="15" customHeight="1">
      <c r="B111" s="312"/>
      <c r="C111" s="290" t="s">
        <v>53</v>
      </c>
      <c r="D111" s="290"/>
      <c r="E111" s="290"/>
      <c r="F111" s="311" t="s">
        <v>3115</v>
      </c>
      <c r="G111" s="290"/>
      <c r="H111" s="290" t="s">
        <v>3155</v>
      </c>
      <c r="I111" s="290" t="s">
        <v>3117</v>
      </c>
      <c r="J111" s="290">
        <v>20</v>
      </c>
      <c r="K111" s="303"/>
    </row>
    <row r="112" ht="15" customHeight="1">
      <c r="B112" s="312"/>
      <c r="C112" s="290" t="s">
        <v>3156</v>
      </c>
      <c r="D112" s="290"/>
      <c r="E112" s="290"/>
      <c r="F112" s="311" t="s">
        <v>3115</v>
      </c>
      <c r="G112" s="290"/>
      <c r="H112" s="290" t="s">
        <v>3157</v>
      </c>
      <c r="I112" s="290" t="s">
        <v>3117</v>
      </c>
      <c r="J112" s="290">
        <v>120</v>
      </c>
      <c r="K112" s="303"/>
    </row>
    <row r="113" ht="15" customHeight="1">
      <c r="B113" s="312"/>
      <c r="C113" s="290" t="s">
        <v>38</v>
      </c>
      <c r="D113" s="290"/>
      <c r="E113" s="290"/>
      <c r="F113" s="311" t="s">
        <v>3115</v>
      </c>
      <c r="G113" s="290"/>
      <c r="H113" s="290" t="s">
        <v>3158</v>
      </c>
      <c r="I113" s="290" t="s">
        <v>3149</v>
      </c>
      <c r="J113" s="290"/>
      <c r="K113" s="303"/>
    </row>
    <row r="114" ht="15" customHeight="1">
      <c r="B114" s="312"/>
      <c r="C114" s="290" t="s">
        <v>48</v>
      </c>
      <c r="D114" s="290"/>
      <c r="E114" s="290"/>
      <c r="F114" s="311" t="s">
        <v>3115</v>
      </c>
      <c r="G114" s="290"/>
      <c r="H114" s="290" t="s">
        <v>3159</v>
      </c>
      <c r="I114" s="290" t="s">
        <v>3149</v>
      </c>
      <c r="J114" s="290"/>
      <c r="K114" s="303"/>
    </row>
    <row r="115" ht="15" customHeight="1">
      <c r="B115" s="312"/>
      <c r="C115" s="290" t="s">
        <v>57</v>
      </c>
      <c r="D115" s="290"/>
      <c r="E115" s="290"/>
      <c r="F115" s="311" t="s">
        <v>3115</v>
      </c>
      <c r="G115" s="290"/>
      <c r="H115" s="290" t="s">
        <v>3160</v>
      </c>
      <c r="I115" s="290" t="s">
        <v>3161</v>
      </c>
      <c r="J115" s="290"/>
      <c r="K115" s="303"/>
    </row>
    <row r="116" ht="15" customHeight="1">
      <c r="B116" s="315"/>
      <c r="C116" s="321"/>
      <c r="D116" s="321"/>
      <c r="E116" s="321"/>
      <c r="F116" s="321"/>
      <c r="G116" s="321"/>
      <c r="H116" s="321"/>
      <c r="I116" s="321"/>
      <c r="J116" s="321"/>
      <c r="K116" s="317"/>
    </row>
    <row r="117" ht="18.75" customHeight="1">
      <c r="B117" s="322"/>
      <c r="C117" s="286"/>
      <c r="D117" s="286"/>
      <c r="E117" s="286"/>
      <c r="F117" s="323"/>
      <c r="G117" s="286"/>
      <c r="H117" s="286"/>
      <c r="I117" s="286"/>
      <c r="J117" s="286"/>
      <c r="K117" s="322"/>
    </row>
    <row r="118" ht="18.75" customHeight="1">
      <c r="B118" s="297"/>
      <c r="C118" s="297"/>
      <c r="D118" s="297"/>
      <c r="E118" s="297"/>
      <c r="F118" s="297"/>
      <c r="G118" s="297"/>
      <c r="H118" s="297"/>
      <c r="I118" s="297"/>
      <c r="J118" s="297"/>
      <c r="K118" s="297"/>
    </row>
    <row r="119" ht="7.5" customHeight="1">
      <c r="B119" s="324"/>
      <c r="C119" s="325"/>
      <c r="D119" s="325"/>
      <c r="E119" s="325"/>
      <c r="F119" s="325"/>
      <c r="G119" s="325"/>
      <c r="H119" s="325"/>
      <c r="I119" s="325"/>
      <c r="J119" s="325"/>
      <c r="K119" s="326"/>
    </row>
    <row r="120" ht="45" customHeight="1">
      <c r="B120" s="327"/>
      <c r="C120" s="280" t="s">
        <v>3162</v>
      </c>
      <c r="D120" s="280"/>
      <c r="E120" s="280"/>
      <c r="F120" s="280"/>
      <c r="G120" s="280"/>
      <c r="H120" s="280"/>
      <c r="I120" s="280"/>
      <c r="J120" s="280"/>
      <c r="K120" s="328"/>
    </row>
    <row r="121" ht="17.25" customHeight="1">
      <c r="B121" s="329"/>
      <c r="C121" s="304" t="s">
        <v>3109</v>
      </c>
      <c r="D121" s="304"/>
      <c r="E121" s="304"/>
      <c r="F121" s="304" t="s">
        <v>3110</v>
      </c>
      <c r="G121" s="305"/>
      <c r="H121" s="304" t="s">
        <v>133</v>
      </c>
      <c r="I121" s="304" t="s">
        <v>57</v>
      </c>
      <c r="J121" s="304" t="s">
        <v>3111</v>
      </c>
      <c r="K121" s="330"/>
    </row>
    <row r="122" ht="17.25" customHeight="1">
      <c r="B122" s="329"/>
      <c r="C122" s="306" t="s">
        <v>3112</v>
      </c>
      <c r="D122" s="306"/>
      <c r="E122" s="306"/>
      <c r="F122" s="307" t="s">
        <v>3113</v>
      </c>
      <c r="G122" s="308"/>
      <c r="H122" s="306"/>
      <c r="I122" s="306"/>
      <c r="J122" s="306" t="s">
        <v>3114</v>
      </c>
      <c r="K122" s="330"/>
    </row>
    <row r="123" ht="5.25" customHeight="1">
      <c r="B123" s="331"/>
      <c r="C123" s="309"/>
      <c r="D123" s="309"/>
      <c r="E123" s="309"/>
      <c r="F123" s="309"/>
      <c r="G123" s="290"/>
      <c r="H123" s="309"/>
      <c r="I123" s="309"/>
      <c r="J123" s="309"/>
      <c r="K123" s="332"/>
    </row>
    <row r="124" ht="15" customHeight="1">
      <c r="B124" s="331"/>
      <c r="C124" s="290" t="s">
        <v>3118</v>
      </c>
      <c r="D124" s="309"/>
      <c r="E124" s="309"/>
      <c r="F124" s="311" t="s">
        <v>3115</v>
      </c>
      <c r="G124" s="290"/>
      <c r="H124" s="290" t="s">
        <v>3154</v>
      </c>
      <c r="I124" s="290" t="s">
        <v>3117</v>
      </c>
      <c r="J124" s="290">
        <v>120</v>
      </c>
      <c r="K124" s="333"/>
    </row>
    <row r="125" ht="15" customHeight="1">
      <c r="B125" s="331"/>
      <c r="C125" s="290" t="s">
        <v>3163</v>
      </c>
      <c r="D125" s="290"/>
      <c r="E125" s="290"/>
      <c r="F125" s="311" t="s">
        <v>3115</v>
      </c>
      <c r="G125" s="290"/>
      <c r="H125" s="290" t="s">
        <v>3164</v>
      </c>
      <c r="I125" s="290" t="s">
        <v>3117</v>
      </c>
      <c r="J125" s="290" t="s">
        <v>3165</v>
      </c>
      <c r="K125" s="333"/>
    </row>
    <row r="126" ht="15" customHeight="1">
      <c r="B126" s="331"/>
      <c r="C126" s="290" t="s">
        <v>3064</v>
      </c>
      <c r="D126" s="290"/>
      <c r="E126" s="290"/>
      <c r="F126" s="311" t="s">
        <v>3115</v>
      </c>
      <c r="G126" s="290"/>
      <c r="H126" s="290" t="s">
        <v>3166</v>
      </c>
      <c r="I126" s="290" t="s">
        <v>3117</v>
      </c>
      <c r="J126" s="290" t="s">
        <v>3165</v>
      </c>
      <c r="K126" s="333"/>
    </row>
    <row r="127" ht="15" customHeight="1">
      <c r="B127" s="331"/>
      <c r="C127" s="290" t="s">
        <v>3126</v>
      </c>
      <c r="D127" s="290"/>
      <c r="E127" s="290"/>
      <c r="F127" s="311" t="s">
        <v>3121</v>
      </c>
      <c r="G127" s="290"/>
      <c r="H127" s="290" t="s">
        <v>3127</v>
      </c>
      <c r="I127" s="290" t="s">
        <v>3117</v>
      </c>
      <c r="J127" s="290">
        <v>15</v>
      </c>
      <c r="K127" s="333"/>
    </row>
    <row r="128" ht="15" customHeight="1">
      <c r="B128" s="331"/>
      <c r="C128" s="313" t="s">
        <v>3128</v>
      </c>
      <c r="D128" s="313"/>
      <c r="E128" s="313"/>
      <c r="F128" s="314" t="s">
        <v>3121</v>
      </c>
      <c r="G128" s="313"/>
      <c r="H128" s="313" t="s">
        <v>3129</v>
      </c>
      <c r="I128" s="313" t="s">
        <v>3117</v>
      </c>
      <c r="J128" s="313">
        <v>15</v>
      </c>
      <c r="K128" s="333"/>
    </row>
    <row r="129" ht="15" customHeight="1">
      <c r="B129" s="331"/>
      <c r="C129" s="313" t="s">
        <v>3130</v>
      </c>
      <c r="D129" s="313"/>
      <c r="E129" s="313"/>
      <c r="F129" s="314" t="s">
        <v>3121</v>
      </c>
      <c r="G129" s="313"/>
      <c r="H129" s="313" t="s">
        <v>3131</v>
      </c>
      <c r="I129" s="313" t="s">
        <v>3117</v>
      </c>
      <c r="J129" s="313">
        <v>20</v>
      </c>
      <c r="K129" s="333"/>
    </row>
    <row r="130" ht="15" customHeight="1">
      <c r="B130" s="331"/>
      <c r="C130" s="313" t="s">
        <v>3132</v>
      </c>
      <c r="D130" s="313"/>
      <c r="E130" s="313"/>
      <c r="F130" s="314" t="s">
        <v>3121</v>
      </c>
      <c r="G130" s="313"/>
      <c r="H130" s="313" t="s">
        <v>3133</v>
      </c>
      <c r="I130" s="313" t="s">
        <v>3117</v>
      </c>
      <c r="J130" s="313">
        <v>20</v>
      </c>
      <c r="K130" s="333"/>
    </row>
    <row r="131" ht="15" customHeight="1">
      <c r="B131" s="331"/>
      <c r="C131" s="290" t="s">
        <v>3120</v>
      </c>
      <c r="D131" s="290"/>
      <c r="E131" s="290"/>
      <c r="F131" s="311" t="s">
        <v>3121</v>
      </c>
      <c r="G131" s="290"/>
      <c r="H131" s="290" t="s">
        <v>3154</v>
      </c>
      <c r="I131" s="290" t="s">
        <v>3117</v>
      </c>
      <c r="J131" s="290">
        <v>50</v>
      </c>
      <c r="K131" s="333"/>
    </row>
    <row r="132" ht="15" customHeight="1">
      <c r="B132" s="331"/>
      <c r="C132" s="290" t="s">
        <v>3134</v>
      </c>
      <c r="D132" s="290"/>
      <c r="E132" s="290"/>
      <c r="F132" s="311" t="s">
        <v>3121</v>
      </c>
      <c r="G132" s="290"/>
      <c r="H132" s="290" t="s">
        <v>3154</v>
      </c>
      <c r="I132" s="290" t="s">
        <v>3117</v>
      </c>
      <c r="J132" s="290">
        <v>50</v>
      </c>
      <c r="K132" s="333"/>
    </row>
    <row r="133" ht="15" customHeight="1">
      <c r="B133" s="331"/>
      <c r="C133" s="290" t="s">
        <v>3140</v>
      </c>
      <c r="D133" s="290"/>
      <c r="E133" s="290"/>
      <c r="F133" s="311" t="s">
        <v>3121</v>
      </c>
      <c r="G133" s="290"/>
      <c r="H133" s="290" t="s">
        <v>3154</v>
      </c>
      <c r="I133" s="290" t="s">
        <v>3117</v>
      </c>
      <c r="J133" s="290">
        <v>50</v>
      </c>
      <c r="K133" s="333"/>
    </row>
    <row r="134" ht="15" customHeight="1">
      <c r="B134" s="331"/>
      <c r="C134" s="290" t="s">
        <v>3142</v>
      </c>
      <c r="D134" s="290"/>
      <c r="E134" s="290"/>
      <c r="F134" s="311" t="s">
        <v>3121</v>
      </c>
      <c r="G134" s="290"/>
      <c r="H134" s="290" t="s">
        <v>3154</v>
      </c>
      <c r="I134" s="290" t="s">
        <v>3117</v>
      </c>
      <c r="J134" s="290">
        <v>50</v>
      </c>
      <c r="K134" s="333"/>
    </row>
    <row r="135" ht="15" customHeight="1">
      <c r="B135" s="331"/>
      <c r="C135" s="290" t="s">
        <v>138</v>
      </c>
      <c r="D135" s="290"/>
      <c r="E135" s="290"/>
      <c r="F135" s="311" t="s">
        <v>3121</v>
      </c>
      <c r="G135" s="290"/>
      <c r="H135" s="290" t="s">
        <v>3167</v>
      </c>
      <c r="I135" s="290" t="s">
        <v>3117</v>
      </c>
      <c r="J135" s="290">
        <v>255</v>
      </c>
      <c r="K135" s="333"/>
    </row>
    <row r="136" ht="15" customHeight="1">
      <c r="B136" s="331"/>
      <c r="C136" s="290" t="s">
        <v>3144</v>
      </c>
      <c r="D136" s="290"/>
      <c r="E136" s="290"/>
      <c r="F136" s="311" t="s">
        <v>3115</v>
      </c>
      <c r="G136" s="290"/>
      <c r="H136" s="290" t="s">
        <v>3168</v>
      </c>
      <c r="I136" s="290" t="s">
        <v>3146</v>
      </c>
      <c r="J136" s="290"/>
      <c r="K136" s="333"/>
    </row>
    <row r="137" ht="15" customHeight="1">
      <c r="B137" s="331"/>
      <c r="C137" s="290" t="s">
        <v>3147</v>
      </c>
      <c r="D137" s="290"/>
      <c r="E137" s="290"/>
      <c r="F137" s="311" t="s">
        <v>3115</v>
      </c>
      <c r="G137" s="290"/>
      <c r="H137" s="290" t="s">
        <v>3169</v>
      </c>
      <c r="I137" s="290" t="s">
        <v>3149</v>
      </c>
      <c r="J137" s="290"/>
      <c r="K137" s="333"/>
    </row>
    <row r="138" ht="15" customHeight="1">
      <c r="B138" s="331"/>
      <c r="C138" s="290" t="s">
        <v>3150</v>
      </c>
      <c r="D138" s="290"/>
      <c r="E138" s="290"/>
      <c r="F138" s="311" t="s">
        <v>3115</v>
      </c>
      <c r="G138" s="290"/>
      <c r="H138" s="290" t="s">
        <v>3150</v>
      </c>
      <c r="I138" s="290" t="s">
        <v>3149</v>
      </c>
      <c r="J138" s="290"/>
      <c r="K138" s="333"/>
    </row>
    <row r="139" ht="15" customHeight="1">
      <c r="B139" s="331"/>
      <c r="C139" s="290" t="s">
        <v>38</v>
      </c>
      <c r="D139" s="290"/>
      <c r="E139" s="290"/>
      <c r="F139" s="311" t="s">
        <v>3115</v>
      </c>
      <c r="G139" s="290"/>
      <c r="H139" s="290" t="s">
        <v>3170</v>
      </c>
      <c r="I139" s="290" t="s">
        <v>3149</v>
      </c>
      <c r="J139" s="290"/>
      <c r="K139" s="333"/>
    </row>
    <row r="140" ht="15" customHeight="1">
      <c r="B140" s="331"/>
      <c r="C140" s="290" t="s">
        <v>3171</v>
      </c>
      <c r="D140" s="290"/>
      <c r="E140" s="290"/>
      <c r="F140" s="311" t="s">
        <v>3115</v>
      </c>
      <c r="G140" s="290"/>
      <c r="H140" s="290" t="s">
        <v>3172</v>
      </c>
      <c r="I140" s="290" t="s">
        <v>3149</v>
      </c>
      <c r="J140" s="290"/>
      <c r="K140" s="333"/>
    </row>
    <row r="141" ht="15" customHeight="1">
      <c r="B141" s="334"/>
      <c r="C141" s="335"/>
      <c r="D141" s="335"/>
      <c r="E141" s="335"/>
      <c r="F141" s="335"/>
      <c r="G141" s="335"/>
      <c r="H141" s="335"/>
      <c r="I141" s="335"/>
      <c r="J141" s="335"/>
      <c r="K141" s="336"/>
    </row>
    <row r="142" ht="18.75" customHeight="1">
      <c r="B142" s="286"/>
      <c r="C142" s="286"/>
      <c r="D142" s="286"/>
      <c r="E142" s="286"/>
      <c r="F142" s="323"/>
      <c r="G142" s="286"/>
      <c r="H142" s="286"/>
      <c r="I142" s="286"/>
      <c r="J142" s="286"/>
      <c r="K142" s="286"/>
    </row>
    <row r="143" ht="18.75" customHeight="1">
      <c r="B143" s="297"/>
      <c r="C143" s="297"/>
      <c r="D143" s="297"/>
      <c r="E143" s="297"/>
      <c r="F143" s="297"/>
      <c r="G143" s="297"/>
      <c r="H143" s="297"/>
      <c r="I143" s="297"/>
      <c r="J143" s="297"/>
      <c r="K143" s="297"/>
    </row>
    <row r="144" ht="7.5" customHeight="1">
      <c r="B144" s="298"/>
      <c r="C144" s="299"/>
      <c r="D144" s="299"/>
      <c r="E144" s="299"/>
      <c r="F144" s="299"/>
      <c r="G144" s="299"/>
      <c r="H144" s="299"/>
      <c r="I144" s="299"/>
      <c r="J144" s="299"/>
      <c r="K144" s="300"/>
    </row>
    <row r="145" ht="45" customHeight="1">
      <c r="B145" s="301"/>
      <c r="C145" s="302" t="s">
        <v>3173</v>
      </c>
      <c r="D145" s="302"/>
      <c r="E145" s="302"/>
      <c r="F145" s="302"/>
      <c r="G145" s="302"/>
      <c r="H145" s="302"/>
      <c r="I145" s="302"/>
      <c r="J145" s="302"/>
      <c r="K145" s="303"/>
    </row>
    <row r="146" ht="17.25" customHeight="1">
      <c r="B146" s="301"/>
      <c r="C146" s="304" t="s">
        <v>3109</v>
      </c>
      <c r="D146" s="304"/>
      <c r="E146" s="304"/>
      <c r="F146" s="304" t="s">
        <v>3110</v>
      </c>
      <c r="G146" s="305"/>
      <c r="H146" s="304" t="s">
        <v>133</v>
      </c>
      <c r="I146" s="304" t="s">
        <v>57</v>
      </c>
      <c r="J146" s="304" t="s">
        <v>3111</v>
      </c>
      <c r="K146" s="303"/>
    </row>
    <row r="147" ht="17.25" customHeight="1">
      <c r="B147" s="301"/>
      <c r="C147" s="306" t="s">
        <v>3112</v>
      </c>
      <c r="D147" s="306"/>
      <c r="E147" s="306"/>
      <c r="F147" s="307" t="s">
        <v>3113</v>
      </c>
      <c r="G147" s="308"/>
      <c r="H147" s="306"/>
      <c r="I147" s="306"/>
      <c r="J147" s="306" t="s">
        <v>3114</v>
      </c>
      <c r="K147" s="303"/>
    </row>
    <row r="148" ht="5.25" customHeight="1">
      <c r="B148" s="312"/>
      <c r="C148" s="309"/>
      <c r="D148" s="309"/>
      <c r="E148" s="309"/>
      <c r="F148" s="309"/>
      <c r="G148" s="310"/>
      <c r="H148" s="309"/>
      <c r="I148" s="309"/>
      <c r="J148" s="309"/>
      <c r="K148" s="333"/>
    </row>
    <row r="149" ht="15" customHeight="1">
      <c r="B149" s="312"/>
      <c r="C149" s="337" t="s">
        <v>3118</v>
      </c>
      <c r="D149" s="290"/>
      <c r="E149" s="290"/>
      <c r="F149" s="338" t="s">
        <v>3115</v>
      </c>
      <c r="G149" s="290"/>
      <c r="H149" s="337" t="s">
        <v>3154</v>
      </c>
      <c r="I149" s="337" t="s">
        <v>3117</v>
      </c>
      <c r="J149" s="337">
        <v>120</v>
      </c>
      <c r="K149" s="333"/>
    </row>
    <row r="150" ht="15" customHeight="1">
      <c r="B150" s="312"/>
      <c r="C150" s="337" t="s">
        <v>3163</v>
      </c>
      <c r="D150" s="290"/>
      <c r="E150" s="290"/>
      <c r="F150" s="338" t="s">
        <v>3115</v>
      </c>
      <c r="G150" s="290"/>
      <c r="H150" s="337" t="s">
        <v>3174</v>
      </c>
      <c r="I150" s="337" t="s">
        <v>3117</v>
      </c>
      <c r="J150" s="337" t="s">
        <v>3165</v>
      </c>
      <c r="K150" s="333"/>
    </row>
    <row r="151" ht="15" customHeight="1">
      <c r="B151" s="312"/>
      <c r="C151" s="337" t="s">
        <v>3064</v>
      </c>
      <c r="D151" s="290"/>
      <c r="E151" s="290"/>
      <c r="F151" s="338" t="s">
        <v>3115</v>
      </c>
      <c r="G151" s="290"/>
      <c r="H151" s="337" t="s">
        <v>3175</v>
      </c>
      <c r="I151" s="337" t="s">
        <v>3117</v>
      </c>
      <c r="J151" s="337" t="s">
        <v>3165</v>
      </c>
      <c r="K151" s="333"/>
    </row>
    <row r="152" ht="15" customHeight="1">
      <c r="B152" s="312"/>
      <c r="C152" s="337" t="s">
        <v>3120</v>
      </c>
      <c r="D152" s="290"/>
      <c r="E152" s="290"/>
      <c r="F152" s="338" t="s">
        <v>3121</v>
      </c>
      <c r="G152" s="290"/>
      <c r="H152" s="337" t="s">
        <v>3154</v>
      </c>
      <c r="I152" s="337" t="s">
        <v>3117</v>
      </c>
      <c r="J152" s="337">
        <v>50</v>
      </c>
      <c r="K152" s="333"/>
    </row>
    <row r="153" ht="15" customHeight="1">
      <c r="B153" s="312"/>
      <c r="C153" s="337" t="s">
        <v>3123</v>
      </c>
      <c r="D153" s="290"/>
      <c r="E153" s="290"/>
      <c r="F153" s="338" t="s">
        <v>3115</v>
      </c>
      <c r="G153" s="290"/>
      <c r="H153" s="337" t="s">
        <v>3154</v>
      </c>
      <c r="I153" s="337" t="s">
        <v>3125</v>
      </c>
      <c r="J153" s="337"/>
      <c r="K153" s="333"/>
    </row>
    <row r="154" ht="15" customHeight="1">
      <c r="B154" s="312"/>
      <c r="C154" s="337" t="s">
        <v>3134</v>
      </c>
      <c r="D154" s="290"/>
      <c r="E154" s="290"/>
      <c r="F154" s="338" t="s">
        <v>3121</v>
      </c>
      <c r="G154" s="290"/>
      <c r="H154" s="337" t="s">
        <v>3154</v>
      </c>
      <c r="I154" s="337" t="s">
        <v>3117</v>
      </c>
      <c r="J154" s="337">
        <v>50</v>
      </c>
      <c r="K154" s="333"/>
    </row>
    <row r="155" ht="15" customHeight="1">
      <c r="B155" s="312"/>
      <c r="C155" s="337" t="s">
        <v>3142</v>
      </c>
      <c r="D155" s="290"/>
      <c r="E155" s="290"/>
      <c r="F155" s="338" t="s">
        <v>3121</v>
      </c>
      <c r="G155" s="290"/>
      <c r="H155" s="337" t="s">
        <v>3154</v>
      </c>
      <c r="I155" s="337" t="s">
        <v>3117</v>
      </c>
      <c r="J155" s="337">
        <v>50</v>
      </c>
      <c r="K155" s="333"/>
    </row>
    <row r="156" ht="15" customHeight="1">
      <c r="B156" s="312"/>
      <c r="C156" s="337" t="s">
        <v>3140</v>
      </c>
      <c r="D156" s="290"/>
      <c r="E156" s="290"/>
      <c r="F156" s="338" t="s">
        <v>3121</v>
      </c>
      <c r="G156" s="290"/>
      <c r="H156" s="337" t="s">
        <v>3154</v>
      </c>
      <c r="I156" s="337" t="s">
        <v>3117</v>
      </c>
      <c r="J156" s="337">
        <v>50</v>
      </c>
      <c r="K156" s="333"/>
    </row>
    <row r="157" ht="15" customHeight="1">
      <c r="B157" s="312"/>
      <c r="C157" s="337" t="s">
        <v>87</v>
      </c>
      <c r="D157" s="290"/>
      <c r="E157" s="290"/>
      <c r="F157" s="338" t="s">
        <v>3115</v>
      </c>
      <c r="G157" s="290"/>
      <c r="H157" s="337" t="s">
        <v>3176</v>
      </c>
      <c r="I157" s="337" t="s">
        <v>3117</v>
      </c>
      <c r="J157" s="337" t="s">
        <v>3177</v>
      </c>
      <c r="K157" s="333"/>
    </row>
    <row r="158" ht="15" customHeight="1">
      <c r="B158" s="312"/>
      <c r="C158" s="337" t="s">
        <v>3178</v>
      </c>
      <c r="D158" s="290"/>
      <c r="E158" s="290"/>
      <c r="F158" s="338" t="s">
        <v>3115</v>
      </c>
      <c r="G158" s="290"/>
      <c r="H158" s="337" t="s">
        <v>3179</v>
      </c>
      <c r="I158" s="337" t="s">
        <v>3149</v>
      </c>
      <c r="J158" s="337"/>
      <c r="K158" s="333"/>
    </row>
    <row r="159" ht="15" customHeight="1">
      <c r="B159" s="339"/>
      <c r="C159" s="321"/>
      <c r="D159" s="321"/>
      <c r="E159" s="321"/>
      <c r="F159" s="321"/>
      <c r="G159" s="321"/>
      <c r="H159" s="321"/>
      <c r="I159" s="321"/>
      <c r="J159" s="321"/>
      <c r="K159" s="340"/>
    </row>
    <row r="160" ht="18.75" customHeight="1">
      <c r="B160" s="286"/>
      <c r="C160" s="290"/>
      <c r="D160" s="290"/>
      <c r="E160" s="290"/>
      <c r="F160" s="311"/>
      <c r="G160" s="290"/>
      <c r="H160" s="290"/>
      <c r="I160" s="290"/>
      <c r="J160" s="290"/>
      <c r="K160" s="286"/>
    </row>
    <row r="161" ht="18.75" customHeight="1">
      <c r="B161" s="297"/>
      <c r="C161" s="297"/>
      <c r="D161" s="297"/>
      <c r="E161" s="297"/>
      <c r="F161" s="297"/>
      <c r="G161" s="297"/>
      <c r="H161" s="297"/>
      <c r="I161" s="297"/>
      <c r="J161" s="297"/>
      <c r="K161" s="297"/>
    </row>
    <row r="162" ht="7.5" customHeight="1">
      <c r="B162" s="276"/>
      <c r="C162" s="277"/>
      <c r="D162" s="277"/>
      <c r="E162" s="277"/>
      <c r="F162" s="277"/>
      <c r="G162" s="277"/>
      <c r="H162" s="277"/>
      <c r="I162" s="277"/>
      <c r="J162" s="277"/>
      <c r="K162" s="278"/>
    </row>
    <row r="163" ht="45" customHeight="1">
      <c r="B163" s="279"/>
      <c r="C163" s="280" t="s">
        <v>3180</v>
      </c>
      <c r="D163" s="280"/>
      <c r="E163" s="280"/>
      <c r="F163" s="280"/>
      <c r="G163" s="280"/>
      <c r="H163" s="280"/>
      <c r="I163" s="280"/>
      <c r="J163" s="280"/>
      <c r="K163" s="281"/>
    </row>
    <row r="164" ht="17.25" customHeight="1">
      <c r="B164" s="279"/>
      <c r="C164" s="304" t="s">
        <v>3109</v>
      </c>
      <c r="D164" s="304"/>
      <c r="E164" s="304"/>
      <c r="F164" s="304" t="s">
        <v>3110</v>
      </c>
      <c r="G164" s="341"/>
      <c r="H164" s="342" t="s">
        <v>133</v>
      </c>
      <c r="I164" s="342" t="s">
        <v>57</v>
      </c>
      <c r="J164" s="304" t="s">
        <v>3111</v>
      </c>
      <c r="K164" s="281"/>
    </row>
    <row r="165" ht="17.25" customHeight="1">
      <c r="B165" s="282"/>
      <c r="C165" s="306" t="s">
        <v>3112</v>
      </c>
      <c r="D165" s="306"/>
      <c r="E165" s="306"/>
      <c r="F165" s="307" t="s">
        <v>3113</v>
      </c>
      <c r="G165" s="343"/>
      <c r="H165" s="344"/>
      <c r="I165" s="344"/>
      <c r="J165" s="306" t="s">
        <v>3114</v>
      </c>
      <c r="K165" s="284"/>
    </row>
    <row r="166" ht="5.25" customHeight="1">
      <c r="B166" s="312"/>
      <c r="C166" s="309"/>
      <c r="D166" s="309"/>
      <c r="E166" s="309"/>
      <c r="F166" s="309"/>
      <c r="G166" s="310"/>
      <c r="H166" s="309"/>
      <c r="I166" s="309"/>
      <c r="J166" s="309"/>
      <c r="K166" s="333"/>
    </row>
    <row r="167" ht="15" customHeight="1">
      <c r="B167" s="312"/>
      <c r="C167" s="290" t="s">
        <v>3118</v>
      </c>
      <c r="D167" s="290"/>
      <c r="E167" s="290"/>
      <c r="F167" s="311" t="s">
        <v>3115</v>
      </c>
      <c r="G167" s="290"/>
      <c r="H167" s="290" t="s">
        <v>3154</v>
      </c>
      <c r="I167" s="290" t="s">
        <v>3117</v>
      </c>
      <c r="J167" s="290">
        <v>120</v>
      </c>
      <c r="K167" s="333"/>
    </row>
    <row r="168" ht="15" customHeight="1">
      <c r="B168" s="312"/>
      <c r="C168" s="290" t="s">
        <v>3163</v>
      </c>
      <c r="D168" s="290"/>
      <c r="E168" s="290"/>
      <c r="F168" s="311" t="s">
        <v>3115</v>
      </c>
      <c r="G168" s="290"/>
      <c r="H168" s="290" t="s">
        <v>3164</v>
      </c>
      <c r="I168" s="290" t="s">
        <v>3117</v>
      </c>
      <c r="J168" s="290" t="s">
        <v>3165</v>
      </c>
      <c r="K168" s="333"/>
    </row>
    <row r="169" ht="15" customHeight="1">
      <c r="B169" s="312"/>
      <c r="C169" s="290" t="s">
        <v>3064</v>
      </c>
      <c r="D169" s="290"/>
      <c r="E169" s="290"/>
      <c r="F169" s="311" t="s">
        <v>3115</v>
      </c>
      <c r="G169" s="290"/>
      <c r="H169" s="290" t="s">
        <v>3181</v>
      </c>
      <c r="I169" s="290" t="s">
        <v>3117</v>
      </c>
      <c r="J169" s="290" t="s">
        <v>3165</v>
      </c>
      <c r="K169" s="333"/>
    </row>
    <row r="170" ht="15" customHeight="1">
      <c r="B170" s="312"/>
      <c r="C170" s="290" t="s">
        <v>3120</v>
      </c>
      <c r="D170" s="290"/>
      <c r="E170" s="290"/>
      <c r="F170" s="311" t="s">
        <v>3121</v>
      </c>
      <c r="G170" s="290"/>
      <c r="H170" s="290" t="s">
        <v>3181</v>
      </c>
      <c r="I170" s="290" t="s">
        <v>3117</v>
      </c>
      <c r="J170" s="290">
        <v>50</v>
      </c>
      <c r="K170" s="333"/>
    </row>
    <row r="171" ht="15" customHeight="1">
      <c r="B171" s="312"/>
      <c r="C171" s="290" t="s">
        <v>3123</v>
      </c>
      <c r="D171" s="290"/>
      <c r="E171" s="290"/>
      <c r="F171" s="311" t="s">
        <v>3115</v>
      </c>
      <c r="G171" s="290"/>
      <c r="H171" s="290" t="s">
        <v>3181</v>
      </c>
      <c r="I171" s="290" t="s">
        <v>3125</v>
      </c>
      <c r="J171" s="290"/>
      <c r="K171" s="333"/>
    </row>
    <row r="172" ht="15" customHeight="1">
      <c r="B172" s="312"/>
      <c r="C172" s="290" t="s">
        <v>3134</v>
      </c>
      <c r="D172" s="290"/>
      <c r="E172" s="290"/>
      <c r="F172" s="311" t="s">
        <v>3121</v>
      </c>
      <c r="G172" s="290"/>
      <c r="H172" s="290" t="s">
        <v>3181</v>
      </c>
      <c r="I172" s="290" t="s">
        <v>3117</v>
      </c>
      <c r="J172" s="290">
        <v>50</v>
      </c>
      <c r="K172" s="333"/>
    </row>
    <row r="173" ht="15" customHeight="1">
      <c r="B173" s="312"/>
      <c r="C173" s="290" t="s">
        <v>3142</v>
      </c>
      <c r="D173" s="290"/>
      <c r="E173" s="290"/>
      <c r="F173" s="311" t="s">
        <v>3121</v>
      </c>
      <c r="G173" s="290"/>
      <c r="H173" s="290" t="s">
        <v>3181</v>
      </c>
      <c r="I173" s="290" t="s">
        <v>3117</v>
      </c>
      <c r="J173" s="290">
        <v>50</v>
      </c>
      <c r="K173" s="333"/>
    </row>
    <row r="174" ht="15" customHeight="1">
      <c r="B174" s="312"/>
      <c r="C174" s="290" t="s">
        <v>3140</v>
      </c>
      <c r="D174" s="290"/>
      <c r="E174" s="290"/>
      <c r="F174" s="311" t="s">
        <v>3121</v>
      </c>
      <c r="G174" s="290"/>
      <c r="H174" s="290" t="s">
        <v>3181</v>
      </c>
      <c r="I174" s="290" t="s">
        <v>3117</v>
      </c>
      <c r="J174" s="290">
        <v>50</v>
      </c>
      <c r="K174" s="333"/>
    </row>
    <row r="175" ht="15" customHeight="1">
      <c r="B175" s="312"/>
      <c r="C175" s="290" t="s">
        <v>132</v>
      </c>
      <c r="D175" s="290"/>
      <c r="E175" s="290"/>
      <c r="F175" s="311" t="s">
        <v>3115</v>
      </c>
      <c r="G175" s="290"/>
      <c r="H175" s="290" t="s">
        <v>3182</v>
      </c>
      <c r="I175" s="290" t="s">
        <v>3183</v>
      </c>
      <c r="J175" s="290"/>
      <c r="K175" s="333"/>
    </row>
    <row r="176" ht="15" customHeight="1">
      <c r="B176" s="312"/>
      <c r="C176" s="290" t="s">
        <v>57</v>
      </c>
      <c r="D176" s="290"/>
      <c r="E176" s="290"/>
      <c r="F176" s="311" t="s">
        <v>3115</v>
      </c>
      <c r="G176" s="290"/>
      <c r="H176" s="290" t="s">
        <v>3184</v>
      </c>
      <c r="I176" s="290" t="s">
        <v>3185</v>
      </c>
      <c r="J176" s="290">
        <v>1</v>
      </c>
      <c r="K176" s="333"/>
    </row>
    <row r="177" ht="15" customHeight="1">
      <c r="B177" s="312"/>
      <c r="C177" s="290" t="s">
        <v>53</v>
      </c>
      <c r="D177" s="290"/>
      <c r="E177" s="290"/>
      <c r="F177" s="311" t="s">
        <v>3115</v>
      </c>
      <c r="G177" s="290"/>
      <c r="H177" s="290" t="s">
        <v>3186</v>
      </c>
      <c r="I177" s="290" t="s">
        <v>3117</v>
      </c>
      <c r="J177" s="290">
        <v>20</v>
      </c>
      <c r="K177" s="333"/>
    </row>
    <row r="178" ht="15" customHeight="1">
      <c r="B178" s="312"/>
      <c r="C178" s="290" t="s">
        <v>133</v>
      </c>
      <c r="D178" s="290"/>
      <c r="E178" s="290"/>
      <c r="F178" s="311" t="s">
        <v>3115</v>
      </c>
      <c r="G178" s="290"/>
      <c r="H178" s="290" t="s">
        <v>3187</v>
      </c>
      <c r="I178" s="290" t="s">
        <v>3117</v>
      </c>
      <c r="J178" s="290">
        <v>255</v>
      </c>
      <c r="K178" s="333"/>
    </row>
    <row r="179" ht="15" customHeight="1">
      <c r="B179" s="312"/>
      <c r="C179" s="290" t="s">
        <v>134</v>
      </c>
      <c r="D179" s="290"/>
      <c r="E179" s="290"/>
      <c r="F179" s="311" t="s">
        <v>3115</v>
      </c>
      <c r="G179" s="290"/>
      <c r="H179" s="290" t="s">
        <v>3080</v>
      </c>
      <c r="I179" s="290" t="s">
        <v>3117</v>
      </c>
      <c r="J179" s="290">
        <v>10</v>
      </c>
      <c r="K179" s="333"/>
    </row>
    <row r="180" ht="15" customHeight="1">
      <c r="B180" s="312"/>
      <c r="C180" s="290" t="s">
        <v>135</v>
      </c>
      <c r="D180" s="290"/>
      <c r="E180" s="290"/>
      <c r="F180" s="311" t="s">
        <v>3115</v>
      </c>
      <c r="G180" s="290"/>
      <c r="H180" s="290" t="s">
        <v>3188</v>
      </c>
      <c r="I180" s="290" t="s">
        <v>3149</v>
      </c>
      <c r="J180" s="290"/>
      <c r="K180" s="333"/>
    </row>
    <row r="181" ht="15" customHeight="1">
      <c r="B181" s="312"/>
      <c r="C181" s="290" t="s">
        <v>3189</v>
      </c>
      <c r="D181" s="290"/>
      <c r="E181" s="290"/>
      <c r="F181" s="311" t="s">
        <v>3115</v>
      </c>
      <c r="G181" s="290"/>
      <c r="H181" s="290" t="s">
        <v>3190</v>
      </c>
      <c r="I181" s="290" t="s">
        <v>3149</v>
      </c>
      <c r="J181" s="290"/>
      <c r="K181" s="333"/>
    </row>
    <row r="182" ht="15" customHeight="1">
      <c r="B182" s="312"/>
      <c r="C182" s="290" t="s">
        <v>3178</v>
      </c>
      <c r="D182" s="290"/>
      <c r="E182" s="290"/>
      <c r="F182" s="311" t="s">
        <v>3115</v>
      </c>
      <c r="G182" s="290"/>
      <c r="H182" s="290" t="s">
        <v>3191</v>
      </c>
      <c r="I182" s="290" t="s">
        <v>3149</v>
      </c>
      <c r="J182" s="290"/>
      <c r="K182" s="333"/>
    </row>
    <row r="183" ht="15" customHeight="1">
      <c r="B183" s="312"/>
      <c r="C183" s="290" t="s">
        <v>137</v>
      </c>
      <c r="D183" s="290"/>
      <c r="E183" s="290"/>
      <c r="F183" s="311" t="s">
        <v>3121</v>
      </c>
      <c r="G183" s="290"/>
      <c r="H183" s="290" t="s">
        <v>3192</v>
      </c>
      <c r="I183" s="290" t="s">
        <v>3117</v>
      </c>
      <c r="J183" s="290">
        <v>50</v>
      </c>
      <c r="K183" s="333"/>
    </row>
    <row r="184" ht="15" customHeight="1">
      <c r="B184" s="312"/>
      <c r="C184" s="290" t="s">
        <v>3193</v>
      </c>
      <c r="D184" s="290"/>
      <c r="E184" s="290"/>
      <c r="F184" s="311" t="s">
        <v>3121</v>
      </c>
      <c r="G184" s="290"/>
      <c r="H184" s="290" t="s">
        <v>3194</v>
      </c>
      <c r="I184" s="290" t="s">
        <v>3195</v>
      </c>
      <c r="J184" s="290"/>
      <c r="K184" s="333"/>
    </row>
    <row r="185" ht="15" customHeight="1">
      <c r="B185" s="312"/>
      <c r="C185" s="290" t="s">
        <v>3196</v>
      </c>
      <c r="D185" s="290"/>
      <c r="E185" s="290"/>
      <c r="F185" s="311" t="s">
        <v>3121</v>
      </c>
      <c r="G185" s="290"/>
      <c r="H185" s="290" t="s">
        <v>3197</v>
      </c>
      <c r="I185" s="290" t="s">
        <v>3195</v>
      </c>
      <c r="J185" s="290"/>
      <c r="K185" s="333"/>
    </row>
    <row r="186" ht="15" customHeight="1">
      <c r="B186" s="312"/>
      <c r="C186" s="290" t="s">
        <v>3198</v>
      </c>
      <c r="D186" s="290"/>
      <c r="E186" s="290"/>
      <c r="F186" s="311" t="s">
        <v>3121</v>
      </c>
      <c r="G186" s="290"/>
      <c r="H186" s="290" t="s">
        <v>3199</v>
      </c>
      <c r="I186" s="290" t="s">
        <v>3195</v>
      </c>
      <c r="J186" s="290"/>
      <c r="K186" s="333"/>
    </row>
    <row r="187" ht="15" customHeight="1">
      <c r="B187" s="312"/>
      <c r="C187" s="345" t="s">
        <v>3200</v>
      </c>
      <c r="D187" s="290"/>
      <c r="E187" s="290"/>
      <c r="F187" s="311" t="s">
        <v>3121</v>
      </c>
      <c r="G187" s="290"/>
      <c r="H187" s="290" t="s">
        <v>3201</v>
      </c>
      <c r="I187" s="290" t="s">
        <v>3202</v>
      </c>
      <c r="J187" s="346" t="s">
        <v>3203</v>
      </c>
      <c r="K187" s="333"/>
    </row>
    <row r="188" ht="15" customHeight="1">
      <c r="B188" s="312"/>
      <c r="C188" s="296" t="s">
        <v>42</v>
      </c>
      <c r="D188" s="290"/>
      <c r="E188" s="290"/>
      <c r="F188" s="311" t="s">
        <v>3115</v>
      </c>
      <c r="G188" s="290"/>
      <c r="H188" s="286" t="s">
        <v>3204</v>
      </c>
      <c r="I188" s="290" t="s">
        <v>3205</v>
      </c>
      <c r="J188" s="290"/>
      <c r="K188" s="333"/>
    </row>
    <row r="189" ht="15" customHeight="1">
      <c r="B189" s="312"/>
      <c r="C189" s="296" t="s">
        <v>3206</v>
      </c>
      <c r="D189" s="290"/>
      <c r="E189" s="290"/>
      <c r="F189" s="311" t="s">
        <v>3115</v>
      </c>
      <c r="G189" s="290"/>
      <c r="H189" s="290" t="s">
        <v>3207</v>
      </c>
      <c r="I189" s="290" t="s">
        <v>3149</v>
      </c>
      <c r="J189" s="290"/>
      <c r="K189" s="333"/>
    </row>
    <row r="190" ht="15" customHeight="1">
      <c r="B190" s="312"/>
      <c r="C190" s="296" t="s">
        <v>3208</v>
      </c>
      <c r="D190" s="290"/>
      <c r="E190" s="290"/>
      <c r="F190" s="311" t="s">
        <v>3115</v>
      </c>
      <c r="G190" s="290"/>
      <c r="H190" s="290" t="s">
        <v>3209</v>
      </c>
      <c r="I190" s="290" t="s">
        <v>3149</v>
      </c>
      <c r="J190" s="290"/>
      <c r="K190" s="333"/>
    </row>
    <row r="191" ht="15" customHeight="1">
      <c r="B191" s="312"/>
      <c r="C191" s="296" t="s">
        <v>3210</v>
      </c>
      <c r="D191" s="290"/>
      <c r="E191" s="290"/>
      <c r="F191" s="311" t="s">
        <v>3121</v>
      </c>
      <c r="G191" s="290"/>
      <c r="H191" s="290" t="s">
        <v>3211</v>
      </c>
      <c r="I191" s="290" t="s">
        <v>3149</v>
      </c>
      <c r="J191" s="290"/>
      <c r="K191" s="333"/>
    </row>
    <row r="192" ht="15" customHeight="1">
      <c r="B192" s="339"/>
      <c r="C192" s="347"/>
      <c r="D192" s="321"/>
      <c r="E192" s="321"/>
      <c r="F192" s="321"/>
      <c r="G192" s="321"/>
      <c r="H192" s="321"/>
      <c r="I192" s="321"/>
      <c r="J192" s="321"/>
      <c r="K192" s="340"/>
    </row>
    <row r="193" ht="18.75" customHeight="1">
      <c r="B193" s="286"/>
      <c r="C193" s="290"/>
      <c r="D193" s="290"/>
      <c r="E193" s="290"/>
      <c r="F193" s="311"/>
      <c r="G193" s="290"/>
      <c r="H193" s="290"/>
      <c r="I193" s="290"/>
      <c r="J193" s="290"/>
      <c r="K193" s="286"/>
    </row>
    <row r="194" ht="18.75" customHeight="1">
      <c r="B194" s="286"/>
      <c r="C194" s="290"/>
      <c r="D194" s="290"/>
      <c r="E194" s="290"/>
      <c r="F194" s="311"/>
      <c r="G194" s="290"/>
      <c r="H194" s="290"/>
      <c r="I194" s="290"/>
      <c r="J194" s="290"/>
      <c r="K194" s="286"/>
    </row>
    <row r="195" ht="18.75" customHeight="1">
      <c r="B195" s="297"/>
      <c r="C195" s="297"/>
      <c r="D195" s="297"/>
      <c r="E195" s="297"/>
      <c r="F195" s="297"/>
      <c r="G195" s="297"/>
      <c r="H195" s="297"/>
      <c r="I195" s="297"/>
      <c r="J195" s="297"/>
      <c r="K195" s="297"/>
    </row>
    <row r="196" ht="13.5">
      <c r="B196" s="276"/>
      <c r="C196" s="277"/>
      <c r="D196" s="277"/>
      <c r="E196" s="277"/>
      <c r="F196" s="277"/>
      <c r="G196" s="277"/>
      <c r="H196" s="277"/>
      <c r="I196" s="277"/>
      <c r="J196" s="277"/>
      <c r="K196" s="278"/>
    </row>
    <row r="197" ht="21">
      <c r="B197" s="279"/>
      <c r="C197" s="280" t="s">
        <v>3212</v>
      </c>
      <c r="D197" s="280"/>
      <c r="E197" s="280"/>
      <c r="F197" s="280"/>
      <c r="G197" s="280"/>
      <c r="H197" s="280"/>
      <c r="I197" s="280"/>
      <c r="J197" s="280"/>
      <c r="K197" s="281"/>
    </row>
    <row r="198" ht="25.5" customHeight="1">
      <c r="B198" s="279"/>
      <c r="C198" s="348" t="s">
        <v>3213</v>
      </c>
      <c r="D198" s="348"/>
      <c r="E198" s="348"/>
      <c r="F198" s="348" t="s">
        <v>3214</v>
      </c>
      <c r="G198" s="349"/>
      <c r="H198" s="348" t="s">
        <v>3215</v>
      </c>
      <c r="I198" s="348"/>
      <c r="J198" s="348"/>
      <c r="K198" s="281"/>
    </row>
    <row r="199" ht="5.25" customHeight="1">
      <c r="B199" s="312"/>
      <c r="C199" s="309"/>
      <c r="D199" s="309"/>
      <c r="E199" s="309"/>
      <c r="F199" s="309"/>
      <c r="G199" s="290"/>
      <c r="H199" s="309"/>
      <c r="I199" s="309"/>
      <c r="J199" s="309"/>
      <c r="K199" s="333"/>
    </row>
    <row r="200" ht="15" customHeight="1">
      <c r="B200" s="312"/>
      <c r="C200" s="290" t="s">
        <v>3205</v>
      </c>
      <c r="D200" s="290"/>
      <c r="E200" s="290"/>
      <c r="F200" s="311" t="s">
        <v>43</v>
      </c>
      <c r="G200" s="290"/>
      <c r="H200" s="290" t="s">
        <v>3216</v>
      </c>
      <c r="I200" s="290"/>
      <c r="J200" s="290"/>
      <c r="K200" s="333"/>
    </row>
    <row r="201" ht="15" customHeight="1">
      <c r="B201" s="312"/>
      <c r="C201" s="318"/>
      <c r="D201" s="290"/>
      <c r="E201" s="290"/>
      <c r="F201" s="311" t="s">
        <v>44</v>
      </c>
      <c r="G201" s="290"/>
      <c r="H201" s="290" t="s">
        <v>3217</v>
      </c>
      <c r="I201" s="290"/>
      <c r="J201" s="290"/>
      <c r="K201" s="333"/>
    </row>
    <row r="202" ht="15" customHeight="1">
      <c r="B202" s="312"/>
      <c r="C202" s="318"/>
      <c r="D202" s="290"/>
      <c r="E202" s="290"/>
      <c r="F202" s="311" t="s">
        <v>47</v>
      </c>
      <c r="G202" s="290"/>
      <c r="H202" s="290" t="s">
        <v>3218</v>
      </c>
      <c r="I202" s="290"/>
      <c r="J202" s="290"/>
      <c r="K202" s="333"/>
    </row>
    <row r="203" ht="15" customHeight="1">
      <c r="B203" s="312"/>
      <c r="C203" s="290"/>
      <c r="D203" s="290"/>
      <c r="E203" s="290"/>
      <c r="F203" s="311" t="s">
        <v>45</v>
      </c>
      <c r="G203" s="290"/>
      <c r="H203" s="290" t="s">
        <v>3219</v>
      </c>
      <c r="I203" s="290"/>
      <c r="J203" s="290"/>
      <c r="K203" s="333"/>
    </row>
    <row r="204" ht="15" customHeight="1">
      <c r="B204" s="312"/>
      <c r="C204" s="290"/>
      <c r="D204" s="290"/>
      <c r="E204" s="290"/>
      <c r="F204" s="311" t="s">
        <v>46</v>
      </c>
      <c r="G204" s="290"/>
      <c r="H204" s="290" t="s">
        <v>3220</v>
      </c>
      <c r="I204" s="290"/>
      <c r="J204" s="290"/>
      <c r="K204" s="333"/>
    </row>
    <row r="205" ht="15" customHeight="1">
      <c r="B205" s="312"/>
      <c r="C205" s="290"/>
      <c r="D205" s="290"/>
      <c r="E205" s="290"/>
      <c r="F205" s="311"/>
      <c r="G205" s="290"/>
      <c r="H205" s="290"/>
      <c r="I205" s="290"/>
      <c r="J205" s="290"/>
      <c r="K205" s="333"/>
    </row>
    <row r="206" ht="15" customHeight="1">
      <c r="B206" s="312"/>
      <c r="C206" s="290" t="s">
        <v>3161</v>
      </c>
      <c r="D206" s="290"/>
      <c r="E206" s="290"/>
      <c r="F206" s="311" t="s">
        <v>76</v>
      </c>
      <c r="G206" s="290"/>
      <c r="H206" s="290" t="s">
        <v>3221</v>
      </c>
      <c r="I206" s="290"/>
      <c r="J206" s="290"/>
      <c r="K206" s="333"/>
    </row>
    <row r="207" ht="15" customHeight="1">
      <c r="B207" s="312"/>
      <c r="C207" s="318"/>
      <c r="D207" s="290"/>
      <c r="E207" s="290"/>
      <c r="F207" s="311" t="s">
        <v>3058</v>
      </c>
      <c r="G207" s="290"/>
      <c r="H207" s="290" t="s">
        <v>3059</v>
      </c>
      <c r="I207" s="290"/>
      <c r="J207" s="290"/>
      <c r="K207" s="333"/>
    </row>
    <row r="208" ht="15" customHeight="1">
      <c r="B208" s="312"/>
      <c r="C208" s="290"/>
      <c r="D208" s="290"/>
      <c r="E208" s="290"/>
      <c r="F208" s="311" t="s">
        <v>3056</v>
      </c>
      <c r="G208" s="290"/>
      <c r="H208" s="290" t="s">
        <v>3222</v>
      </c>
      <c r="I208" s="290"/>
      <c r="J208" s="290"/>
      <c r="K208" s="333"/>
    </row>
    <row r="209" ht="15" customHeight="1">
      <c r="B209" s="350"/>
      <c r="C209" s="318"/>
      <c r="D209" s="318"/>
      <c r="E209" s="318"/>
      <c r="F209" s="311" t="s">
        <v>3060</v>
      </c>
      <c r="G209" s="296"/>
      <c r="H209" s="337" t="s">
        <v>3061</v>
      </c>
      <c r="I209" s="337"/>
      <c r="J209" s="337"/>
      <c r="K209" s="351"/>
    </row>
    <row r="210" ht="15" customHeight="1">
      <c r="B210" s="350"/>
      <c r="C210" s="318"/>
      <c r="D210" s="318"/>
      <c r="E210" s="318"/>
      <c r="F210" s="311" t="s">
        <v>3062</v>
      </c>
      <c r="G210" s="296"/>
      <c r="H210" s="337" t="s">
        <v>3223</v>
      </c>
      <c r="I210" s="337"/>
      <c r="J210" s="337"/>
      <c r="K210" s="351"/>
    </row>
    <row r="211" ht="15" customHeight="1">
      <c r="B211" s="350"/>
      <c r="C211" s="318"/>
      <c r="D211" s="318"/>
      <c r="E211" s="318"/>
      <c r="F211" s="352"/>
      <c r="G211" s="296"/>
      <c r="H211" s="353"/>
      <c r="I211" s="353"/>
      <c r="J211" s="353"/>
      <c r="K211" s="351"/>
    </row>
    <row r="212" ht="15" customHeight="1">
      <c r="B212" s="350"/>
      <c r="C212" s="290" t="s">
        <v>3185</v>
      </c>
      <c r="D212" s="318"/>
      <c r="E212" s="318"/>
      <c r="F212" s="311">
        <v>1</v>
      </c>
      <c r="G212" s="296"/>
      <c r="H212" s="337" t="s">
        <v>3224</v>
      </c>
      <c r="I212" s="337"/>
      <c r="J212" s="337"/>
      <c r="K212" s="351"/>
    </row>
    <row r="213" ht="15" customHeight="1">
      <c r="B213" s="350"/>
      <c r="C213" s="318"/>
      <c r="D213" s="318"/>
      <c r="E213" s="318"/>
      <c r="F213" s="311">
        <v>2</v>
      </c>
      <c r="G213" s="296"/>
      <c r="H213" s="337" t="s">
        <v>3225</v>
      </c>
      <c r="I213" s="337"/>
      <c r="J213" s="337"/>
      <c r="K213" s="351"/>
    </row>
    <row r="214" ht="15" customHeight="1">
      <c r="B214" s="350"/>
      <c r="C214" s="318"/>
      <c r="D214" s="318"/>
      <c r="E214" s="318"/>
      <c r="F214" s="311">
        <v>3</v>
      </c>
      <c r="G214" s="296"/>
      <c r="H214" s="337" t="s">
        <v>3226</v>
      </c>
      <c r="I214" s="337"/>
      <c r="J214" s="337"/>
      <c r="K214" s="351"/>
    </row>
    <row r="215" ht="15" customHeight="1">
      <c r="B215" s="350"/>
      <c r="C215" s="318"/>
      <c r="D215" s="318"/>
      <c r="E215" s="318"/>
      <c r="F215" s="311">
        <v>4</v>
      </c>
      <c r="G215" s="296"/>
      <c r="H215" s="337" t="s">
        <v>3227</v>
      </c>
      <c r="I215" s="337"/>
      <c r="J215" s="337"/>
      <c r="K215" s="351"/>
    </row>
    <row r="216" ht="12.75" customHeight="1">
      <c r="B216" s="354"/>
      <c r="C216" s="355"/>
      <c r="D216" s="355"/>
      <c r="E216" s="355"/>
      <c r="F216" s="355"/>
      <c r="G216" s="355"/>
      <c r="H216" s="355"/>
      <c r="I216" s="355"/>
      <c r="J216" s="355"/>
      <c r="K216" s="356"/>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Autocad</dc:creator>
  <cp:lastModifiedBy>Autocad</cp:lastModifiedBy>
  <dcterms:created xsi:type="dcterms:W3CDTF">2018-10-10T16:14:04Z</dcterms:created>
  <dcterms:modified xsi:type="dcterms:W3CDTF">2018-10-10T16:14:14Z</dcterms:modified>
</cp:coreProperties>
</file>